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D:\1.财务\ZijinBoxV2\个人文件\1.ESG工作处\2.2024年报告工作\"/>
    </mc:Choice>
  </mc:AlternateContent>
  <xr:revisionPtr revIDLastSave="0" documentId="13_ncr:1_{BF8CC2A0-D4DE-4952-87E2-61443FD9A3FB}" xr6:coauthVersionLast="47" xr6:coauthVersionMax="47" xr10:uidLastSave="{00000000-0000-0000-0000-000000000000}"/>
  <bookViews>
    <workbookView xWindow="28680" yWindow="-120" windowWidth="29040" windowHeight="15840" activeTab="1" xr2:uid="{00000000-000D-0000-FFFF-FFFF00000000}"/>
  </bookViews>
  <sheets>
    <sheet name="Definitions" sheetId="16" r:id="rId1"/>
    <sheet name="Environmental" sheetId="12" r:id="rId2"/>
    <sheet name="Social" sheetId="3" r:id="rId3"/>
    <sheet name="Governance" sheetId="2" r:id="rId4"/>
    <sheet name="Economic" sheetId="8" r:id="rId5"/>
    <sheet name="List of ISO 14001Certified Co." sheetId="18" r:id="rId6"/>
    <sheet name="List of ISO 45001Certified Co." sheetId="15" r:id="rId7"/>
    <sheet name="List of TSFs disclosure" sheetId="17" r:id="rId8"/>
  </sheets>
  <definedNames>
    <definedName name="_xlnm._FilterDatabase" localSheetId="7" hidden="1">'List of TSFs disclosure'!$A$4:$U$71</definedName>
    <definedName name="OLE_LINK305" localSheetId="1">Environmental!$A$19</definedName>
    <definedName name="OLE_LINK322" localSheetId="1">Environmental!$A$104</definedName>
    <definedName name="OLE_LINK334" localSheetId="2">Social!$A$32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5" l="1"/>
  <c r="A1" i="18"/>
  <c r="A1" i="12" l="1"/>
  <c r="D84" i="12"/>
  <c r="C127" i="3"/>
  <c r="A66" i="17"/>
  <c r="A67" i="17"/>
  <c r="A68" i="17"/>
  <c r="A69" i="17"/>
  <c r="A70" i="17"/>
  <c r="A71" i="17"/>
  <c r="I1" i="17" l="1"/>
  <c r="D146" i="12"/>
  <c r="A65" i="17" l="1"/>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D152" i="12" l="1"/>
  <c r="D137" i="12"/>
  <c r="D117" i="12"/>
  <c r="D118" i="12"/>
  <c r="D119" i="12"/>
  <c r="D116" i="12"/>
  <c r="I1" i="15" l="1"/>
  <c r="F7" i="2"/>
  <c r="C104" i="3"/>
  <c r="A1" i="3"/>
  <c r="A1" i="2" s="1"/>
  <c r="A1" i="8" s="1"/>
  <c r="D68" i="12"/>
  <c r="E67" i="12"/>
  <c r="D67" i="12"/>
  <c r="D66" i="12"/>
  <c r="E63" i="12"/>
  <c r="E62" i="12"/>
  <c r="E60" i="12"/>
  <c r="E59" i="12"/>
  <c r="D59" i="12"/>
  <c r="E58" i="12"/>
  <c r="E57" i="12"/>
  <c r="E56" i="12"/>
  <c r="E55" i="12"/>
  <c r="E54" i="12"/>
  <c r="E53" i="12"/>
  <c r="D53" i="12"/>
  <c r="E49" i="12"/>
  <c r="E68" i="12" s="1"/>
  <c r="I1" i="12"/>
  <c r="G1" i="3" s="1"/>
  <c r="H1" i="2" s="1"/>
  <c r="G1" i="8" s="1"/>
  <c r="E61" i="12" l="1"/>
</calcChain>
</file>

<file path=xl/sharedStrings.xml><?xml version="1.0" encoding="utf-8"?>
<sst xmlns="http://schemas.openxmlformats.org/spreadsheetml/2006/main" count="2198" uniqueCount="841">
  <si>
    <t>/</t>
  </si>
  <si>
    <t>注：</t>
  </si>
  <si>
    <t>TJ</t>
  </si>
  <si>
    <t>%</t>
  </si>
  <si>
    <t>MW</t>
  </si>
  <si>
    <t>COD</t>
  </si>
  <si>
    <t>95.00</t>
  </si>
  <si>
    <t>件</t>
  </si>
  <si>
    <t>#</t>
  </si>
  <si>
    <t>00219E30946R2L</t>
  </si>
  <si>
    <t>00221E34384R0M</t>
  </si>
  <si>
    <t>00222E31293R1M</t>
  </si>
  <si>
    <t>00223E31609R2M</t>
  </si>
  <si>
    <t>03820E02255R0S</t>
  </si>
  <si>
    <t>00220E30415R2M</t>
  </si>
  <si>
    <t>00222E34138R1M</t>
  </si>
  <si>
    <t>002222E34210R1M</t>
  </si>
  <si>
    <t>00220E33873R0M</t>
  </si>
  <si>
    <t>CO22.05218</t>
  </si>
  <si>
    <t>MS-AZ2159</t>
  </si>
  <si>
    <t>SL24836E</t>
  </si>
  <si>
    <t>否</t>
  </si>
  <si>
    <t>N/A</t>
  </si>
  <si>
    <t>CA05/3733</t>
  </si>
  <si>
    <t>00222E33624R2L</t>
  </si>
  <si>
    <t>50020E0221R1M</t>
  </si>
  <si>
    <t>00222E34337R2M</t>
  </si>
  <si>
    <t>00223E33976R4M</t>
  </si>
  <si>
    <t>00223E32900R1M</t>
  </si>
  <si>
    <t>00220E0975R2M</t>
  </si>
  <si>
    <t>00122E32967R5M/1500</t>
  </si>
  <si>
    <t>07022E30002R1M</t>
  </si>
  <si>
    <t>CQM22S21790R3L</t>
  </si>
  <si>
    <t>00224Q28028R1M</t>
  </si>
  <si>
    <t>2024.12.17</t>
  </si>
  <si>
    <t>2027.12.21</t>
  </si>
  <si>
    <t>USA24S23967R0M</t>
  </si>
  <si>
    <t>CQM21S23891ROM</t>
  </si>
  <si>
    <t>CQM19S20692R2M</t>
  </si>
  <si>
    <t>03820O02254ROS</t>
  </si>
  <si>
    <t>CQM22524172R3M</t>
  </si>
  <si>
    <t>079520S</t>
  </si>
  <si>
    <t>CQM24S24845R1M</t>
  </si>
  <si>
    <t>CQM22S23801R1M</t>
  </si>
  <si>
    <t>CQM22S23868R1M</t>
  </si>
  <si>
    <t>CQM24S23191R1M</t>
  </si>
  <si>
    <t>052321SR1</t>
  </si>
  <si>
    <t>CQM23S24341R1M</t>
  </si>
  <si>
    <t>CQM21S24349R0M</t>
  </si>
  <si>
    <t>CQM21S23020RM</t>
  </si>
  <si>
    <t>CQM23S23006R2M</t>
  </si>
  <si>
    <t>A.CPT.CC-З.102721.01-3859.04</t>
  </si>
  <si>
    <t>SL24275S</t>
  </si>
  <si>
    <t>CQM24S23989R1M</t>
  </si>
  <si>
    <t>А.СРТ.СС-О.080824.01-3859.04</t>
  </si>
  <si>
    <t>CO22.05219</t>
  </si>
  <si>
    <t>№ А.СРТ.ЭА-О.120324.01/9(14)-3859.04</t>
  </si>
  <si>
    <t>TQC-22-12-6409</t>
  </si>
  <si>
    <t>SL24837S</t>
  </si>
  <si>
    <t>00224S23473R1S</t>
  </si>
  <si>
    <t>CQM22S23330R2L</t>
  </si>
  <si>
    <t>CQM21S23758R1M</t>
  </si>
  <si>
    <t>04324S41339R0S</t>
  </si>
  <si>
    <t>CQM19S23379RIM</t>
  </si>
  <si>
    <t>00223S23GG8R4M</t>
  </si>
  <si>
    <t>CQM23S22696R1M</t>
  </si>
  <si>
    <t>00200S20889R3M</t>
  </si>
  <si>
    <t>50021Q0246R1S</t>
  </si>
  <si>
    <t>CQC22S32343R5M/1500</t>
  </si>
  <si>
    <t>00224S24511R1M</t>
  </si>
  <si>
    <t>00223S21020R0M</t>
  </si>
  <si>
    <t>03823S33130R4M</t>
  </si>
  <si>
    <t>0070022S52499ROM</t>
  </si>
  <si>
    <t>OLS24S4649ROM</t>
  </si>
  <si>
    <t>00224S21245ROM</t>
  </si>
  <si>
    <t>GB/T 45001-2020/ISO45001:2018</t>
  </si>
  <si>
    <t>CN24/00003430</t>
  </si>
  <si>
    <t>15817S8107R2M</t>
  </si>
  <si>
    <t>8</t>
  </si>
  <si>
    <t>-</t>
  </si>
  <si>
    <t>0</t>
  </si>
  <si>
    <t>12.67</t>
  </si>
  <si>
    <t>1#：2003-2014
2#：2014-2024
3#：2023-2031</t>
  </si>
  <si>
    <t>44-46</t>
  </si>
  <si>
    <t>00224E35457R1M</t>
    <phoneticPr fontId="29" type="noConversion"/>
  </si>
  <si>
    <t>11424EnMS11564R1M</t>
    <phoneticPr fontId="29" type="noConversion"/>
  </si>
  <si>
    <t>00224E35292R1M</t>
    <phoneticPr fontId="29" type="noConversion"/>
  </si>
  <si>
    <t>00224E33484R1M</t>
    <phoneticPr fontId="29" type="noConversion"/>
  </si>
  <si>
    <t>052321ER1</t>
    <phoneticPr fontId="29" type="noConversion"/>
  </si>
  <si>
    <t>00224E34146R1M</t>
  </si>
  <si>
    <t>00224E33984R1M</t>
    <phoneticPr fontId="29" type="noConversion"/>
  </si>
  <si>
    <r>
      <rPr>
        <sz val="11"/>
        <rFont val="Calibri"/>
        <family val="3"/>
        <charset val="134"/>
        <scheme val="minor"/>
      </rPr>
      <t>0</t>
    </r>
    <r>
      <rPr>
        <sz val="11"/>
        <rFont val="Calibri"/>
        <family val="3"/>
        <charset val="134"/>
        <scheme val="minor"/>
      </rPr>
      <t>0223E33252R2M</t>
    </r>
  </si>
  <si>
    <t>A.CPT.CC-϶.102121.01-3859.04</t>
    <phoneticPr fontId="29" type="noConversion"/>
  </si>
  <si>
    <t>RS001443</t>
    <phoneticPr fontId="29" type="noConversion"/>
  </si>
  <si>
    <t>00224E34345R1M</t>
    <phoneticPr fontId="29" type="noConversion"/>
  </si>
  <si>
    <t>A.CPT.CC-϶.080824.01-3859.04</t>
    <phoneticPr fontId="29" type="noConversion"/>
  </si>
  <si>
    <t>А.СРТ.СС-Э.120324.01-3859.04</t>
    <phoneticPr fontId="29" type="noConversion"/>
  </si>
  <si>
    <t>00224E33797R1S</t>
    <phoneticPr fontId="29" type="noConversion"/>
  </si>
  <si>
    <t>00224E33622R2M</t>
    <phoneticPr fontId="29" type="noConversion"/>
  </si>
  <si>
    <t>04324E31433R0S</t>
    <phoneticPr fontId="29" type="noConversion"/>
  </si>
  <si>
    <t>50021E0167R1S</t>
    <phoneticPr fontId="29" type="noConversion"/>
  </si>
  <si>
    <t>00224E34922R1M</t>
    <phoneticPr fontId="29" type="noConversion"/>
  </si>
  <si>
    <t>0070024E51763R1S</t>
    <phoneticPr fontId="29" type="noConversion"/>
  </si>
  <si>
    <t xml:space="preserve">00224E34144R1S </t>
    <phoneticPr fontId="29" type="noConversion"/>
  </si>
  <si>
    <t>0070024E51247R0M</t>
  </si>
  <si>
    <t>GWh</t>
  </si>
  <si>
    <t>40.50</t>
  </si>
  <si>
    <t>Zijin Mining 2024 ESG Performance Data</t>
  </si>
  <si>
    <t>About the 2024 ESG Performance Data</t>
  </si>
  <si>
    <t>Reporting Entity</t>
  </si>
  <si>
    <t>Date of Publication</t>
  </si>
  <si>
    <t>Reporting Period</t>
  </si>
  <si>
    <t>Reporting Standards</t>
  </si>
  <si>
    <t>Source of Data</t>
  </si>
  <si>
    <t>Data Assurance</t>
  </si>
  <si>
    <t>How to Access</t>
  </si>
  <si>
    <t>Contents</t>
  </si>
  <si>
    <t>Index</t>
  </si>
  <si>
    <t>Environment</t>
  </si>
  <si>
    <t>Society</t>
  </si>
  <si>
    <t>Governance</t>
  </si>
  <si>
    <t>Economic</t>
  </si>
  <si>
    <t>Appendix - List of ISO 14001 Certified Companies</t>
  </si>
  <si>
    <t>Appendix - List of ISO 45001 Certified Companies</t>
  </si>
  <si>
    <t>Appendix - Tailings storage facilities (TSFs) disclosure</t>
  </si>
  <si>
    <t>Key environmental performance of Zijin Mining, data sourced from corporate ESG reports</t>
  </si>
  <si>
    <t>Key society performance of Zijin Mining, data sourced from corporate ESG reports</t>
  </si>
  <si>
    <t>Key governance performance of Zijin Mining, data sourced from corporate ESG reports</t>
  </si>
  <si>
    <t>The main economic performance of Zijin Mining is consistent with the annual report of the company</t>
  </si>
  <si>
    <t>The table details Zijin Mining's ISO 14001-certified and non-certified production and operation sites</t>
  </si>
  <si>
    <t>The table details Zijin Mining's ISO 45001-certified and non-certified production and operation sites</t>
  </si>
  <si>
    <t>Basic information and risk management of all tailings storages currently operated by Zijin Mining</t>
  </si>
  <si>
    <t>Notes on the 2024 ESG Performance Data</t>
  </si>
  <si>
    <t>Last Update:2025/3/21</t>
  </si>
  <si>
    <t>The organizational boundaries of Zijin Mining (hereinafter “the Company”) are determined by the principle of the operational control method, which covers all companies whose operations are under the actual management of the Company. Data for joint ventures not operated by Zijin Mining is not presented unless otherwise stated.</t>
  </si>
  <si>
    <t>21 March, 2024</t>
  </si>
  <si>
    <t>The 2024 ESG Performance Data has been prepared based on Zijin Mining's financial reporting year (1 January to 31 December), unless otherwise stated.</t>
  </si>
  <si>
    <t>Shanghai Stock Exchange Self-Regulatory Guidelines for Listed Companies No. 14 - Sustainability Report (Trial)</t>
  </si>
  <si>
    <t>The Stock Exchange of Hong Kong Limited Main Board Listing Rules Appendix C2  Environmental, Society and Governance Reporting Guide</t>
  </si>
  <si>
    <t>The Global Reporting Initiative (GRI) Standards 2021</t>
  </si>
  <si>
    <t>Sustainability Accounting Standards Board (SASB)</t>
  </si>
  <si>
    <t>Task Force on Climate-related Financial Disclosures (TCFD)</t>
  </si>
  <si>
    <t>International Sustainability Standards Board(ISSB) IFRS Sustainability Disclosure Standards S1/S2</t>
  </si>
  <si>
    <t>The China Corporate Social Responsibility Report - Corporate Social Responsibility Preparation Standard CASS-CSR 6.0 - General Mining Industry (CASS 6.0) of the Chinese Academy of Social Sciences</t>
  </si>
  <si>
    <t>Zijin Mining ESG Reports and Zijin Mining Annual Reports</t>
  </si>
  <si>
    <t>The Performance Data can be donwnloaded in the official websites of Zijin Mining</t>
  </si>
  <si>
    <t>The economic data has been audited by Ernest &amp; Young  (Special General Partnership), and the ESG data has been verified by an international independent third-party TÜV SÜD Certification and Testing (China) Co., Ltd. Shanghai Branch</t>
  </si>
  <si>
    <t>Investment in environmental protection</t>
  </si>
  <si>
    <t xml:space="preserve">-investment in eco-restoration </t>
  </si>
  <si>
    <t>Area of vegetation restored</t>
  </si>
  <si>
    <t>Number of trees planted</t>
  </si>
  <si>
    <r>
      <rPr>
        <b/>
        <u/>
        <sz val="12"/>
        <color rgb="FFC00000"/>
        <rFont val="Arial"/>
        <family val="2"/>
      </rPr>
      <t>Environmental protection</t>
    </r>
    <r>
      <rPr>
        <b/>
        <u/>
        <sz val="12"/>
        <color rgb="FFC00000"/>
        <rFont val="宋体"/>
        <charset val="134"/>
      </rPr>
      <t>：</t>
    </r>
  </si>
  <si>
    <t>Climate change:</t>
  </si>
  <si>
    <t>CNY 100million</t>
  </si>
  <si>
    <r>
      <rPr>
        <sz val="11"/>
        <color rgb="FF000000"/>
        <rFont val="Arial"/>
        <family val="2"/>
      </rPr>
      <t>Million m</t>
    </r>
    <r>
      <rPr>
        <b/>
        <vertAlign val="superscript"/>
        <sz val="11"/>
        <color theme="1"/>
        <rFont val="Arial"/>
        <family val="2"/>
      </rPr>
      <t>2</t>
    </r>
  </si>
  <si>
    <t>Million</t>
  </si>
  <si>
    <r>
      <rPr>
        <sz val="11"/>
        <color rgb="FF000000"/>
        <rFont val="Arial"/>
        <family val="2"/>
      </rPr>
      <t>Million tCO</t>
    </r>
    <r>
      <rPr>
        <vertAlign val="subscript"/>
        <sz val="11"/>
        <color rgb="FF000000"/>
        <rFont val="Arial"/>
        <family val="2"/>
      </rPr>
      <t>2</t>
    </r>
    <r>
      <rPr>
        <sz val="11"/>
        <color rgb="FF000000"/>
        <rFont val="Arial"/>
        <family val="2"/>
      </rPr>
      <t>e</t>
    </r>
  </si>
  <si>
    <t>Total GHG emissions (SCOPE 1+2)</t>
  </si>
  <si>
    <t>-Direct GHG emission (SCOPE 1)</t>
  </si>
  <si>
    <t>-Indirect GHG emissions (SCOPE 2)</t>
  </si>
  <si>
    <t>-Other indirect GHG emissions(SCOPE3)</t>
  </si>
  <si>
    <t>GHG emissions intensity by industrial added value</t>
  </si>
  <si>
    <t>Investment in climate change management</t>
  </si>
  <si>
    <t>Footnotes：</t>
  </si>
  <si>
    <t>1. During the calculation of direct GHG emissions, parameters such as calorific value, carbon content per unit calorific value, and carbon oxidation rate are mainly based on the data of the purchased fuel supplier and the greenhouse gas emission accounting methods of various industries in the country.</t>
  </si>
  <si>
    <t>2. In the calculation of indirect GHG emissions, each enterprise uses the local grid carbon dioxide emission factor standard (location based) to multiply the total amount of purchased electricity, and does not exclude clean energy from the purchased electricity.</t>
  </si>
  <si>
    <t>The calculation of other indirect greenhouse gas emissions (SCOPE3) includes "purchased goods and services", "upstream transportation", "business travel", "employee commuting", "downstream transportation" in 2024, and only "business travel" in 2023.</t>
  </si>
  <si>
    <t>4. Climate change special project funds include but are not limited to energy-saving technical transformation, oil to electricity, new energy construction, waste heat recovery and other projects, and there is a certain data overlap with the statistics of environmental protection investment.</t>
  </si>
  <si>
    <t>6. During the reporting period, we made retrospective revisions to the climate change data of previous years. For specific adjustment plans, please refer to the "Climate Change" section of this report.</t>
  </si>
  <si>
    <t>5. Greenhouse gas emissions per unit of industrial added value refer to the greenhouse gas emissions generated by the added value of the enterprise in the production process. Industrial added value is calculated according to the income method (that is, industrial added value = depreciation of fixed assets + labor compensation + net production tax value + operating surplus)</t>
  </si>
  <si>
    <t>Direct energy</t>
  </si>
  <si>
    <t>Indirect energy</t>
  </si>
  <si>
    <t>Paraffin</t>
  </si>
  <si>
    <t>Diesel</t>
  </si>
  <si>
    <t>Gasoline</t>
  </si>
  <si>
    <t>Coal</t>
  </si>
  <si>
    <t>Natural gas</t>
  </si>
  <si>
    <t>Other direct energy</t>
  </si>
  <si>
    <t>Electricity</t>
  </si>
  <si>
    <t>-Non-green power</t>
  </si>
  <si>
    <t>-Hydropower</t>
  </si>
  <si>
    <t>-Solar power</t>
  </si>
  <si>
    <r>
      <rPr>
        <sz val="11"/>
        <color theme="1"/>
        <rFont val="Arial"/>
        <family val="2"/>
      </rPr>
      <t>-</t>
    </r>
    <r>
      <rPr>
        <sz val="11"/>
        <color rgb="FF000000"/>
        <rFont val="Arial"/>
        <family val="2"/>
      </rPr>
      <t>Other renewable energy</t>
    </r>
  </si>
  <si>
    <t>Steam</t>
  </si>
  <si>
    <t>Tonne</t>
  </si>
  <si>
    <t>Million cubic metres</t>
  </si>
  <si>
    <t>Energy consumption by source (GWH)：</t>
  </si>
  <si>
    <t>Total energy consumed</t>
  </si>
  <si>
    <t>Total direct energy (non-renewable energy) consumed</t>
  </si>
  <si>
    <t>-Paraffin</t>
  </si>
  <si>
    <t>-Diesel</t>
  </si>
  <si>
    <t>-Gasoline</t>
  </si>
  <si>
    <t>-Coal</t>
  </si>
  <si>
    <t xml:space="preserve">-Natural gas </t>
  </si>
  <si>
    <t>-Other direct energy sources</t>
  </si>
  <si>
    <t>Total indirect energy consumed</t>
  </si>
  <si>
    <t>-Electricity</t>
  </si>
  <si>
    <t>-Steam</t>
  </si>
  <si>
    <t>Energy consumption structure：</t>
  </si>
  <si>
    <t>Energy consumption intensity by industrial added value</t>
  </si>
  <si>
    <t>Ratio of direct energy (fossil fuel) consumed</t>
  </si>
  <si>
    <t>Ratio of indirect energy consumed</t>
  </si>
  <si>
    <t>Ratio of renewable energy consumed</t>
  </si>
  <si>
    <t>Clean energy：</t>
  </si>
  <si>
    <t>Installed capacity of clean energy</t>
  </si>
  <si>
    <t>Clean energy generated</t>
  </si>
  <si>
    <t>-Others</t>
  </si>
  <si>
    <t>1. Other direct energy sources include liquefied petroleum gas, coke powder, etc.</t>
  </si>
  <si>
    <t>2. In the electricity usage statistics, we count the renewable energy purchased from the power supplier and the renewable energy used from our own self-generated renewable energy. This part of the energy is included in the hydropower part without further classification. For power without knowing the components, we include gray power. When calculating GHG emissions, we calculate it uniformly according to the purchased electricity consumption, and do not exclude renewable energy from it.</t>
  </si>
  <si>
    <t>3. The clean energy power generation here refers to the electricity generated by Zijin Mining's clean energy generator sets, not the clean electricity actually used by Zijin Mining.</t>
  </si>
  <si>
    <t>Water stewardship</t>
  </si>
  <si>
    <t>Indicator</t>
  </si>
  <si>
    <r>
      <rPr>
        <b/>
        <sz val="11"/>
        <color theme="1"/>
        <rFont val="Arial"/>
        <family val="2"/>
      </rPr>
      <t>Total water withdrawal</t>
    </r>
    <r>
      <rPr>
        <b/>
        <vertAlign val="superscript"/>
        <sz val="11"/>
        <color theme="1"/>
        <rFont val="Arial"/>
        <family val="2"/>
      </rPr>
      <t>1</t>
    </r>
  </si>
  <si>
    <t>Water intensity by revenue</t>
  </si>
  <si>
    <t>Total water discharge</t>
  </si>
  <si>
    <r>
      <rPr>
        <b/>
        <sz val="11"/>
        <color theme="1"/>
        <rFont val="Arial"/>
        <family val="2"/>
      </rPr>
      <t>Water re-use rate</t>
    </r>
    <r>
      <rPr>
        <b/>
        <vertAlign val="superscript"/>
        <sz val="11"/>
        <color theme="1"/>
        <rFont val="Arial"/>
        <family val="2"/>
      </rPr>
      <t>2</t>
    </r>
  </si>
  <si>
    <t>Million tonnes</t>
  </si>
  <si>
    <t>Tonne/CNY million</t>
  </si>
  <si>
    <t>MWh/ CNY 10,000</t>
  </si>
  <si>
    <t>MJ/ CNY 10,000</t>
  </si>
  <si>
    <t>Water withdrawal by water categories</t>
  </si>
  <si>
    <t>Water withdrawal by water sources</t>
  </si>
  <si>
    <t>Water discharge by water categories</t>
  </si>
  <si>
    <t>Water discharge by sources</t>
  </si>
  <si>
    <t>Water withdrawal in water stressed (EH 4-5) areas</t>
  </si>
  <si>
    <t>Total water withdrawals in water stressed areas</t>
  </si>
  <si>
    <t>Ratio of total water withdrawals water stressed areas</t>
  </si>
  <si>
    <t xml:space="preserve">-Surface </t>
  </si>
  <si>
    <t xml:space="preserve">-Ground </t>
  </si>
  <si>
    <r>
      <rPr>
        <sz val="11"/>
        <color theme="1"/>
        <rFont val="Arial"/>
        <family val="2"/>
      </rPr>
      <t>-</t>
    </r>
    <r>
      <rPr>
        <sz val="11"/>
        <color rgb="FF000000"/>
        <rFont val="Arial"/>
        <family val="2"/>
      </rPr>
      <t>External institutions</t>
    </r>
  </si>
  <si>
    <t>-Freshwater</t>
  </si>
  <si>
    <t>-Non-freshwater</t>
  </si>
  <si>
    <t>-Surface water</t>
  </si>
  <si>
    <t>-Ground water</t>
  </si>
  <si>
    <t>-Externally purchased water</t>
  </si>
  <si>
    <t>Unit</t>
  </si>
  <si>
    <t>Energy consumption by source (TJ)：</t>
  </si>
  <si>
    <t>1. The amount of water withdrawn refers to the fresh water collected and stored from various sources. At this stage, we are systematically combing the water balance model. The reliability of rainwater statistics is low and it is not our important source of water resources. Therefore, the amount of rainwater will not be disclosed for the time being. It will be disclosed after the future combing is completed.</t>
  </si>
  <si>
    <t>2. Water cycle utilization rate = (total water consumption - total fresh water intake)/total water consumption</t>
  </si>
  <si>
    <t>3. As we stated in our ESG report, our projects located in high-water risk areas and surrounding stakeholders generally do not pose a material water risk, and the increased water withdrawals have been water-proven and will not have a material impact on surrounding communities, the natural environment, or other stakeholders.</t>
  </si>
  <si>
    <t>Water pollutants</t>
  </si>
  <si>
    <t>Discharge volume</t>
  </si>
  <si>
    <t>Ammonia nitrogen</t>
  </si>
  <si>
    <t>Total copper</t>
  </si>
  <si>
    <t>Total zinc</t>
  </si>
  <si>
    <t>Discharge intensity by revenue</t>
  </si>
  <si>
    <t>Footnote: The significant decrease in water pollutant emissions during the reporting period was due to a number of factors, including changes in rainfall, the impact of shutdowns at certain operational check points, and expected future emissions to remain volatile.</t>
  </si>
  <si>
    <t>Acid rock drainage</t>
  </si>
  <si>
    <t>Mines with risk of acid rock drainage</t>
  </si>
  <si>
    <t>- Mines where acid rock drainage is predicted to occur</t>
  </si>
  <si>
    <t>- Mines where acid rock drainage is actively mitigated</t>
  </si>
  <si>
    <t>- Mines where acid rock drainage is under treatment or remediation</t>
  </si>
  <si>
    <t>Number</t>
  </si>
  <si>
    <t>Non-hazardous waste</t>
  </si>
  <si>
    <t>Total non-hazardous waste generated</t>
  </si>
  <si>
    <t>- On-site diverted from disposal</t>
  </si>
  <si>
    <t>- Off-site diverted from disposal</t>
  </si>
  <si>
    <t>- On-site directed to disposal</t>
  </si>
  <si>
    <t>- Off-site directed to disposal</t>
  </si>
  <si>
    <t>Non-hazardous waste comprehensive utilisation rate</t>
  </si>
  <si>
    <t>Non-hazardous waste generated intensity by revenue</t>
  </si>
  <si>
    <t>Tailings</t>
  </si>
  <si>
    <t>Total tailings generated</t>
  </si>
  <si>
    <t>Total tailings recycled</t>
  </si>
  <si>
    <t>Recycling rate</t>
  </si>
  <si>
    <t>Hazardous waste</t>
  </si>
  <si>
    <t>Total hazardous waste</t>
  </si>
  <si>
    <t>Hazardous waste comprehensive utilisation rate</t>
  </si>
  <si>
    <t>Hazardous waste generated intensity by revenue</t>
  </si>
  <si>
    <t>Air emissions</t>
  </si>
  <si>
    <r>
      <rPr>
        <sz val="11"/>
        <color rgb="FF000000"/>
        <rFont val="Arial"/>
        <family val="2"/>
      </rPr>
      <t>Nitrogen oxides (NO</t>
    </r>
    <r>
      <rPr>
        <vertAlign val="subscript"/>
        <sz val="11"/>
        <color rgb="FF000000"/>
        <rFont val="Arial"/>
        <family val="2"/>
      </rPr>
      <t>x</t>
    </r>
    <r>
      <rPr>
        <sz val="11"/>
        <color rgb="FF000000"/>
        <rFont val="Arial"/>
        <family val="2"/>
      </rPr>
      <t>)</t>
    </r>
  </si>
  <si>
    <r>
      <rPr>
        <sz val="11"/>
        <color rgb="FF000000"/>
        <rFont val="Arial"/>
        <family val="2"/>
      </rPr>
      <t>Sulphur dioxide (SO</t>
    </r>
    <r>
      <rPr>
        <vertAlign val="subscript"/>
        <sz val="11"/>
        <color rgb="FF000000"/>
        <rFont val="Arial"/>
        <family val="2"/>
      </rPr>
      <t>2</t>
    </r>
    <r>
      <rPr>
        <sz val="11"/>
        <color rgb="FF000000"/>
        <rFont val="Arial"/>
        <family val="2"/>
      </rPr>
      <t>)</t>
    </r>
  </si>
  <si>
    <r>
      <rPr>
        <sz val="11"/>
        <color rgb="FF000000"/>
        <rFont val="Arial"/>
        <family val="2"/>
      </rPr>
      <t>Particulate matter</t>
    </r>
    <r>
      <rPr>
        <sz val="11"/>
        <color rgb="FF000000"/>
        <rFont val="黑体"/>
        <family val="3"/>
        <charset val="134"/>
      </rPr>
      <t>（</t>
    </r>
    <r>
      <rPr>
        <sz val="11"/>
        <color rgb="FF000000"/>
        <rFont val="Arial"/>
        <family val="2"/>
      </rPr>
      <t>PM</t>
    </r>
    <r>
      <rPr>
        <sz val="11"/>
        <color rgb="FF000000"/>
        <rFont val="黑体"/>
        <family val="3"/>
        <charset val="134"/>
      </rPr>
      <t>）</t>
    </r>
  </si>
  <si>
    <t>Sulfuric acid mist</t>
  </si>
  <si>
    <t>Hydrogen chloride</t>
  </si>
  <si>
    <t>Ammonia</t>
  </si>
  <si>
    <t>Hydrogen sulphide</t>
  </si>
  <si>
    <t>Lead and its compounds</t>
  </si>
  <si>
    <t>Arsenic and its compounds</t>
  </si>
  <si>
    <t>Mercury and its compounds</t>
  </si>
  <si>
    <r>
      <rPr>
        <sz val="11"/>
        <color rgb="FF000000"/>
        <rFont val="Arial"/>
        <family val="2"/>
      </rPr>
      <t>Volatile organic compounds</t>
    </r>
    <r>
      <rPr>
        <sz val="11"/>
        <color rgb="FF000000"/>
        <rFont val="黑体"/>
        <family val="3"/>
        <charset val="134"/>
      </rPr>
      <t>（</t>
    </r>
    <r>
      <rPr>
        <sz val="11"/>
        <color rgb="FF000000"/>
        <rFont val="Arial"/>
        <family val="2"/>
      </rPr>
      <t>VOCs</t>
    </r>
    <r>
      <rPr>
        <sz val="11"/>
        <color rgb="FF000000"/>
        <rFont val="黑体"/>
        <family val="3"/>
        <charset val="134"/>
      </rPr>
      <t>）</t>
    </r>
  </si>
  <si>
    <t>Footnote：</t>
  </si>
  <si>
    <t>1. The total amount of air pollutants is estimated based on the pollutant concentrations and exhaust gas flow in the exhaust gas inspection reports.</t>
  </si>
  <si>
    <t>2. For details of the emission concentrations of various air pollutants of each subsidiary, please refer to the Company's annual report.</t>
  </si>
  <si>
    <t>3. Volatile organic pollutant (VOC) emissions originated from our atomic company Zijin Pharmaceutical. During the reporting period, this subsidiary ceased to be our subsidiary due to the transfer of equity, so no relevant data was generated during the reporting period.</t>
  </si>
  <si>
    <t>Tailings storage facilities</t>
  </si>
  <si>
    <t>EMS certification and environmental audit</t>
  </si>
  <si>
    <t>Number of tailings storage facilities</t>
  </si>
  <si>
    <t>Number of active tailings storage facilities</t>
  </si>
  <si>
    <t>Number of tailings storage facilities at risks</t>
  </si>
  <si>
    <r>
      <rPr>
        <sz val="11"/>
        <color rgb="FF000000"/>
        <rFont val="Arial"/>
        <family val="2"/>
      </rPr>
      <t>ISO14001:2015</t>
    </r>
    <r>
      <rPr>
        <sz val="11"/>
        <color theme="1"/>
        <rFont val="Arial"/>
        <family val="2"/>
      </rPr>
      <t xml:space="preserve"> certification coverage</t>
    </r>
  </si>
  <si>
    <t>Environmental audit coverage</t>
  </si>
  <si>
    <t>Footnote: The ISO 14001:2015 certification coverage is based on the production and operation sites we have in 2020, and the proportion of certifications obtained by the end of the reporting period.</t>
  </si>
  <si>
    <t>Social Performance</t>
  </si>
  <si>
    <t>Environmental Performance</t>
  </si>
  <si>
    <t>Labour</t>
  </si>
  <si>
    <t>Energy Consumption Data</t>
  </si>
  <si>
    <t>Number of workforce</t>
  </si>
  <si>
    <t>By gender</t>
  </si>
  <si>
    <t>By age</t>
  </si>
  <si>
    <t>Number of employees</t>
  </si>
  <si>
    <t>Number of contractors</t>
  </si>
  <si>
    <t>-Male</t>
  </si>
  <si>
    <t>-Female</t>
  </si>
  <si>
    <t>-&lt;30</t>
  </si>
  <si>
    <t>-30≤Y&lt;50</t>
  </si>
  <si>
    <t>-≥50</t>
  </si>
  <si>
    <t>Local employement rate</t>
  </si>
  <si>
    <t>Employee turnover</t>
  </si>
  <si>
    <t>Number of new hires</t>
  </si>
  <si>
    <t>Total employee turnover rate</t>
  </si>
  <si>
    <t>By region</t>
  </si>
  <si>
    <t>China</t>
  </si>
  <si>
    <t>Other countries and regions outside China</t>
  </si>
  <si>
    <t>Footnote: The statistics of human resources are calculated after being reported and summarized by each subsidiary. Due to local laws or practices such as anti-discrimination and personal privacy protection, some subsidiaries are not allowed to count the age and gender of employees, resulting in a certain discrepancy between the total number of employees and the actual total number when calculating the proportion of employees in each category. We disclose based on the actual statistics. In 2024, there will be about 2,155 employees who are not included in the gender and age ratio of the company's employees.</t>
  </si>
  <si>
    <t>Employee training</t>
  </si>
  <si>
    <t>Year</t>
  </si>
  <si>
    <t>Male</t>
  </si>
  <si>
    <t>Female</t>
  </si>
  <si>
    <t>By job level</t>
  </si>
  <si>
    <t>Upper-level employees</t>
  </si>
  <si>
    <t>Mid-level employees</t>
  </si>
  <si>
    <t>Entry-level employees</t>
  </si>
  <si>
    <t xml:space="preserve">Footnote: Entry-level employees do not include overseas entry-level employees, employees with no job grade, and employees below Grade 8. </t>
  </si>
  <si>
    <r>
      <rPr>
        <b/>
        <sz val="11"/>
        <color theme="0"/>
        <rFont val="Arial"/>
        <family val="2"/>
      </rPr>
      <t>Training ratio</t>
    </r>
    <r>
      <rPr>
        <b/>
        <sz val="11"/>
        <color theme="0"/>
        <rFont val="黑体"/>
        <family val="3"/>
        <charset val="134"/>
      </rPr>
      <t>（</t>
    </r>
    <r>
      <rPr>
        <b/>
        <sz val="11"/>
        <color theme="0"/>
        <rFont val="Arial"/>
        <family val="2"/>
      </rPr>
      <t>%</t>
    </r>
    <r>
      <rPr>
        <b/>
        <sz val="11"/>
        <color theme="0"/>
        <rFont val="黑体"/>
        <family val="3"/>
        <charset val="134"/>
      </rPr>
      <t>）</t>
    </r>
  </si>
  <si>
    <t>Average training hours</t>
  </si>
  <si>
    <t>Collective bargaining agreement</t>
  </si>
  <si>
    <t>Collective bargaining agreement coverage rate</t>
  </si>
  <si>
    <t>Percentage of active workforce covered under collective bargaining agreements broken down by local employees</t>
  </si>
  <si>
    <t>Percentage of active workforce covered under collective bargaining agreements broken down by foreign employees</t>
  </si>
  <si>
    <t>Strikes and non-technical delays</t>
  </si>
  <si>
    <t>Number of non-technical delays</t>
  </si>
  <si>
    <t>Duration of non-technical delays</t>
  </si>
  <si>
    <t>Number of strikes and lockouts</t>
  </si>
  <si>
    <t>Duration of strikes and lockouts</t>
  </si>
  <si>
    <t>Day</t>
  </si>
  <si>
    <t>Production safety</t>
  </si>
  <si>
    <t>Investment in production safety</t>
  </si>
  <si>
    <t>ISO45001:2018 certification coverage</t>
  </si>
  <si>
    <t>Number of work-related fatalities of our employees</t>
  </si>
  <si>
    <t>Number of work-related fatalities of contractors’ employees</t>
  </si>
  <si>
    <t>Lost days</t>
  </si>
  <si>
    <t>Lost work hours rate (per million hours worked)</t>
  </si>
  <si>
    <t>Lost time injury rate (LTIR) (per million hours worked)</t>
  </si>
  <si>
    <t>Total recordable incident rate (TRIR) (per million hours worked)</t>
  </si>
  <si>
    <t>Near miss frequency rate (NMFR) (per million hours worked)</t>
  </si>
  <si>
    <t>Total number of hours worked</t>
  </si>
  <si>
    <t>Million hours</t>
  </si>
  <si>
    <t>CNY100 million</t>
  </si>
  <si>
    <t>1. Unless otherwise indicated, these statistics are from the main mines, smelting and processing companies under actual operational control of the Company, and their contractors.</t>
  </si>
  <si>
    <t>2. ISO45001:2018 certification coverage is the proportion of operational sites that obtained certification as of the end of the reporting period, based on the production and operational sites the Company owned in 2020.</t>
  </si>
  <si>
    <t>3. Lost work hours rate = Lost work hours due to work-related injuries ÷ Total number of hours worked x 1,000,000</t>
  </si>
  <si>
    <t>4. Lost time injury rate (LTIR) = Number of persons with lost time injury ÷ Total number of hours worked x 1,000,000</t>
  </si>
  <si>
    <t>5.Total recordable incident rate (TRIR) = Number of persons with recordable incident injury ÷ Total number of hours worked x 1,000,000</t>
  </si>
  <si>
    <t>6.Near miss frequency rate (NMFR) = Number of near misses ÷ Total number of hours worked x 1,000,000</t>
  </si>
  <si>
    <t>Footnotes:</t>
  </si>
  <si>
    <t>Safety training</t>
  </si>
  <si>
    <t>Three-level safety education for new recruits</t>
  </si>
  <si>
    <t>Three-level safety education for new contractors</t>
  </si>
  <si>
    <t>On-the-job contractor re-education</t>
  </si>
  <si>
    <t>On-duty self-employed personnel re-education</t>
  </si>
  <si>
    <t>Training Hours(10thousnad)</t>
  </si>
  <si>
    <t>% compliance rate</t>
  </si>
  <si>
    <t>Product management</t>
  </si>
  <si>
    <t>Qualified mineral production ratio</t>
  </si>
  <si>
    <t>Number of products recalled for safety and health reasons</t>
  </si>
  <si>
    <t>Number of complaints lodged due to safety and health reasons</t>
  </si>
  <si>
    <t>Customer Satisfaction</t>
  </si>
  <si>
    <t>Wood for packaging products</t>
  </si>
  <si>
    <t>Bags for packaging concentrate products</t>
  </si>
  <si>
    <t>R&amp;D expenditure</t>
  </si>
  <si>
    <t>New patents</t>
  </si>
  <si>
    <t>Total number of suppliers</t>
  </si>
  <si>
    <t>-Suppliers from China</t>
  </si>
  <si>
    <t>-Suppliers from countries and regions outside China</t>
  </si>
  <si>
    <t>Number of new suppliers</t>
  </si>
  <si>
    <t>-Number of new suppliers selected by ESG standards</t>
  </si>
  <si>
    <t>Local procurement rate</t>
  </si>
  <si>
    <t>Technological innovation</t>
  </si>
  <si>
    <t>Suppliers</t>
  </si>
  <si>
    <t>CNY 100 million</t>
  </si>
  <si>
    <t>Supplier Management</t>
  </si>
  <si>
    <t>Number of suppliers evaluated by ESG standards</t>
  </si>
  <si>
    <t>Suppliers confirmed as having actual and potentially significant negative ESG impacts</t>
  </si>
  <si>
    <t>- Suppliers which have agreed to take rectification measures</t>
  </si>
  <si>
    <t>- Suppliers with terminated cooperation</t>
  </si>
  <si>
    <t>Number of blacklisted suppliers</t>
  </si>
  <si>
    <t>Community investment</t>
  </si>
  <si>
    <t>-Charitable donations</t>
  </si>
  <si>
    <t>-Development contributions</t>
  </si>
  <si>
    <t>Direct economic contribution</t>
  </si>
  <si>
    <t>Salaries and benefits paid to employees</t>
  </si>
  <si>
    <t>Payments to suppliers</t>
  </si>
  <si>
    <t>Community donations</t>
  </si>
  <si>
    <t>Dividend distributed</t>
  </si>
  <si>
    <t>Interests paid to creditors</t>
  </si>
  <si>
    <t>Payments to governments (tax)</t>
  </si>
  <si>
    <t>Total social contribution value</t>
  </si>
  <si>
    <t>Social contribution value per share</t>
  </si>
  <si>
    <t>tCO2e/CNY 10,000</t>
  </si>
  <si>
    <t>Tonne/CNY 10,000</t>
  </si>
  <si>
    <t>CNY million</t>
  </si>
  <si>
    <t>CNY</t>
  </si>
  <si>
    <t>Economic contribution</t>
  </si>
  <si>
    <t>Governance Performance</t>
  </si>
  <si>
    <t>Total</t>
  </si>
  <si>
    <t>Executive directors</t>
  </si>
  <si>
    <t>Non-executive director</t>
  </si>
  <si>
    <t>Independent directors</t>
  </si>
  <si>
    <t>Female directors</t>
  </si>
  <si>
    <t>Number of Directors</t>
  </si>
  <si>
    <t>Percentage</t>
  </si>
  <si>
    <t>Composition of the Board of Directors</t>
  </si>
  <si>
    <t>Business ethics</t>
  </si>
  <si>
    <t>Business ethics training coverage</t>
  </si>
  <si>
    <t>Directors, supervisors and senior management</t>
  </si>
  <si>
    <t>Employees</t>
  </si>
  <si>
    <t>Suppliers and contractors</t>
  </si>
  <si>
    <t>Whistleblowing reports</t>
  </si>
  <si>
    <t>Sources of Whistleblowing reports</t>
  </si>
  <si>
    <t>Type of Whistleblowing reports</t>
  </si>
  <si>
    <t>-Business Ethics</t>
  </si>
  <si>
    <t>-Remuneration</t>
  </si>
  <si>
    <t>-Working environment</t>
  </si>
  <si>
    <t>-Human rights</t>
  </si>
  <si>
    <t>-Community relation</t>
  </si>
  <si>
    <t>-from employees</t>
  </si>
  <si>
    <t>-from suppliers and contractors</t>
  </si>
  <si>
    <t>-from other stakeholders</t>
  </si>
  <si>
    <t>-Total number of whistleblowing reports received</t>
  </si>
  <si>
    <t>-Total number of whistleblowing reports completed</t>
  </si>
  <si>
    <t>Economic Performance</t>
  </si>
  <si>
    <t>Revenue</t>
  </si>
  <si>
    <t>Profit before tax</t>
  </si>
  <si>
    <t>Net profit attributable to owners of the parent</t>
  </si>
  <si>
    <t>Total assets at the end of the reporting period</t>
  </si>
  <si>
    <t>Mine-produced copper</t>
  </si>
  <si>
    <t>10,000 tonnes</t>
  </si>
  <si>
    <t>Mine-produced gold</t>
  </si>
  <si>
    <t>Mine-produced zinc (lead)</t>
  </si>
  <si>
    <t>Mine-produced silver</t>
  </si>
  <si>
    <t>Copper</t>
  </si>
  <si>
    <t>Gold</t>
  </si>
  <si>
    <t>Zinc (lead)</t>
  </si>
  <si>
    <t>Lithium carbonate</t>
  </si>
  <si>
    <t>Production volume</t>
  </si>
  <si>
    <t>Business performance</t>
  </si>
  <si>
    <t>Resources</t>
  </si>
  <si>
    <t>Company</t>
  </si>
  <si>
    <t>Type</t>
  </si>
  <si>
    <t>Whether get certified</t>
  </si>
  <si>
    <t>Serial number</t>
  </si>
  <si>
    <t>Effective date</t>
  </si>
  <si>
    <t>Expiry date</t>
  </si>
  <si>
    <t>Zijinshan Gold and Copper Mine</t>
  </si>
  <si>
    <t>Yuanyang Huaxi</t>
  </si>
  <si>
    <t>Xinjiang Zijin Zinc</t>
  </si>
  <si>
    <t>Xinjiang Jinbao</t>
  </si>
  <si>
    <t>Wuping Zijin</t>
  </si>
  <si>
    <t>Urad Rear Banner Zijin</t>
  </si>
  <si>
    <t>West Copper</t>
  </si>
  <si>
    <t>Shanxi Zijin</t>
  </si>
  <si>
    <t>Malipo Tungsten Group</t>
  </si>
  <si>
    <t>Luoyang Kunyu</t>
  </si>
  <si>
    <t>Luoning Huatai</t>
  </si>
  <si>
    <t>Longnan Zijin</t>
  </si>
  <si>
    <t>Julong Copper</t>
  </si>
  <si>
    <t>Hunchun Zijin</t>
  </si>
  <si>
    <t>Guizhou Zijin</t>
  </si>
  <si>
    <t>Duobaoshan Copper Industry</t>
  </si>
  <si>
    <t>Ashele Copper</t>
  </si>
  <si>
    <t>Zeravshan</t>
  </si>
  <si>
    <t>Serbia Zijin Copper</t>
  </si>
  <si>
    <t>COMMUS</t>
  </si>
  <si>
    <t>Longxing</t>
  </si>
  <si>
    <t>Continental Gold</t>
  </si>
  <si>
    <t>Altynken</t>
  </si>
  <si>
    <t>AGM</t>
  </si>
  <si>
    <t>Serbia Zijin Mining</t>
  </si>
  <si>
    <t>Rosebel</t>
  </si>
  <si>
    <t>Zijin Copper</t>
  </si>
  <si>
    <t>Zijin Yinhui</t>
  </si>
  <si>
    <t>Chemicals Co.</t>
  </si>
  <si>
    <t>Luoning Zijin</t>
  </si>
  <si>
    <t>Jinshan High-abrasive</t>
  </si>
  <si>
    <t>Jilin Zijin Copper</t>
  </si>
  <si>
    <t>Zijin Gold Smelting</t>
  </si>
  <si>
    <t>Heilongjiang Zijin Copper</t>
  </si>
  <si>
    <t>Fujian Zijin Copper</t>
  </si>
  <si>
    <t>Precious Metals</t>
  </si>
  <si>
    <t>Bayannur Zijin</t>
  </si>
  <si>
    <t>Xinjiang Zijin Non-ferrous</t>
  </si>
  <si>
    <t>Cross-Strait Gold Jewelry Industrial Park</t>
  </si>
  <si>
    <t>Gold Jewelry Co.</t>
  </si>
  <si>
    <t>Zijin Jiabo</t>
  </si>
  <si>
    <t>Guizhou Zijin Gold Smelting</t>
  </si>
  <si>
    <t>Mine</t>
  </si>
  <si>
    <t>Yes</t>
  </si>
  <si>
    <t>Smelting and processing</t>
  </si>
  <si>
    <t>Fujian Ziin Lithium Element Material Technology Co., Ltd</t>
  </si>
  <si>
    <t>Neimenggu Golden China</t>
  </si>
  <si>
    <t>CARRILU</t>
  </si>
  <si>
    <t>Norton</t>
  </si>
  <si>
    <t>Xinjiang Zijin Gold</t>
  </si>
  <si>
    <t>FZU Zijin Hydrogen Power</t>
  </si>
  <si>
    <t>Zijin Mining Construction Co., Ltd</t>
  </si>
  <si>
    <t>Plan of getting certification by 2025</t>
  </si>
  <si>
    <t>Objective: Based on 2020, all existing production and operation sites will be ISO 45001:2018 certified by 2024, and new production and operation sites will be certified within three years</t>
  </si>
  <si>
    <t>Yes, expected to be completed in November 2025</t>
  </si>
  <si>
    <t>Expected to be completed in 2025</t>
  </si>
  <si>
    <t>It has passed the renewal review and has not received the certificate yet.</t>
  </si>
  <si>
    <t>A certification program has been developed and will be completed in June 2026</t>
  </si>
  <si>
    <t>No</t>
  </si>
  <si>
    <t>Not yet launched</t>
  </si>
  <si>
    <t>Established in 2022, does not count in 2024</t>
  </si>
  <si>
    <t>No.</t>
  </si>
  <si>
    <t>Company/Tailings dam</t>
  </si>
  <si>
    <t>Type of tailings dams</t>
  </si>
  <si>
    <t>Construction method</t>
  </si>
  <si>
    <t>Construction time</t>
  </si>
  <si>
    <t>Country</t>
  </si>
  <si>
    <t>Operational status</t>
  </si>
  <si>
    <t>Current height (meters)</t>
  </si>
  <si>
    <t>In operation or closed based on approved design?</t>
  </si>
  <si>
    <t>Maintain a complete project log, including design, construction, operations, maintenance, and/or closure?</t>
  </si>
  <si>
    <t>Maintain a closure plan and a long-term, post-closure monitoring plan?</t>
  </si>
  <si>
    <t>Evaluated or plan to evaluate the dam to address the impact of more frequent extreme weather events caused by climate change</t>
  </si>
  <si>
    <t xml:space="preserve">Level of potential risks </t>
  </si>
  <si>
    <t>Severity of expected accidents</t>
  </si>
  <si>
    <t xml:space="preserve">Time of last safety review </t>
  </si>
  <si>
    <t>Level of last safety review</t>
  </si>
  <si>
    <t>Emergency preparedness and planning conducted based on credible dam-break scenario analysis?</t>
  </si>
  <si>
    <t>Summary of review results</t>
  </si>
  <si>
    <t>Risk mitigation measures</t>
  </si>
  <si>
    <t xml:space="preserve">Expected time of next security review </t>
  </si>
  <si>
    <t xml:space="preserve">Expected level of next security review </t>
  </si>
  <si>
    <t>Appendix - Information Disclosure for Tailings Dams</t>
  </si>
  <si>
    <t xml:space="preserve">        ESG Data Performance Table of  Zijin Mining （2025）</t>
  </si>
  <si>
    <t>Basic information</t>
  </si>
  <si>
    <t>Current state</t>
  </si>
  <si>
    <t>Review</t>
  </si>
  <si>
    <t xml:space="preserve">Dadongbei tailings dam of Zijinshan Gold-Copper Mine </t>
  </si>
  <si>
    <t>Yutiankeng tailings dam of Zijinshan Gold-Copper Mine</t>
  </si>
  <si>
    <t>Jiamagou tailings dam of Julong Copper in Tibet</t>
  </si>
  <si>
    <t>Yanjiao tailings dam of the western section of Nanwenhe Tungsten Mine in Malipo, Wenshan</t>
  </si>
  <si>
    <t>Tailings dam of Caizigou Gold Mine of Longnan Zijin</t>
  </si>
  <si>
    <t xml:space="preserve">Tailings dam of Dujiagou Gold Mine of Longnan Zijin </t>
  </si>
  <si>
    <t>Valley type</t>
  </si>
  <si>
    <t>Upstream type</t>
  </si>
  <si>
    <t>Low potential risk</t>
  </si>
  <si>
    <t>Low</t>
  </si>
  <si>
    <t>Dam Safety Review (DSR)</t>
  </si>
  <si>
    <t>November 2021</t>
  </si>
  <si>
    <t>In operation</t>
  </si>
  <si>
    <t>No review carried out yet</t>
  </si>
  <si>
    <t xml:space="preserve"> According to a third party safety evaluation report,  third party supervision and testing of the safety facilities and dam quality of the Yutiankeng tailings dam found that the the safety facilities are effective and meet the design requirements. Basic conditions for production are in place and the dam can operate normally.</t>
  </si>
  <si>
    <t>The company has developed specific plans for dam safety, tailings discharge, tailings dam, flood drainage system, water recycling system, safety monitoring, safety management and emergency management. It also carries out safety management and risk mitigation from multiple dimensions to reduce all kinds of risks during the operation of the tailings dam.</t>
  </si>
  <si>
    <t>April 2025</t>
  </si>
  <si>
    <t>Centerline</t>
  </si>
  <si>
    <t>June 2017</t>
  </si>
  <si>
    <t>Relatively high</t>
  </si>
  <si>
    <t>April 2024</t>
  </si>
  <si>
    <t>Independent Tailings Review Board (ITRB) or Senior Technical Reviewer</t>
  </si>
  <si>
    <t>According to the internal review conducted in April 2022, the construction quality of the Jiamagou tailings dam of Qulong Copper and Polymetallic Mine of Tibet Julong Copper exceeds the required standards. The safety facilities in use are effective and meet the design requirements.                    According to the IRTB in April 2024, the Mine Safety Administration sent a team of experts to review major changes to the safety facilities of the Jiamagou tailings dam, but the results have not been given by the time this table is released.</t>
  </si>
  <si>
    <t xml:space="preserve"> To intercept tailings and delay the potential flooding of downstream villages by floods from the failed dam, a 30-meter-high emergency dam  has been built 1.55km downstream of the sand dams of the tailings dam. The dam was built for sand containment and provides a buffer for the downstream, giving villagers more time to evacuate. To sum up, although the tailings dam is a class 1 one, its design standards for flood control are high, and there is a very low possibility of overflowing and dam failure.</t>
  </si>
  <si>
    <t>TBD(to be determined based on review comments)</t>
  </si>
  <si>
    <t>June 2007</t>
  </si>
  <si>
    <t>Extremely high</t>
  </si>
  <si>
    <t>June 2023</t>
  </si>
  <si>
    <t>Third party safety evaluation report shows that the body of the Yanjiao tailings dam has no deformation, cracks or other problems. The outline dimensions of the tailings dam meets the design requirements, and the dam is in normal operation. Under normal, flood and special  conditions, the body of the tailings dam, as calculated using the Swedish arc method, meets the requirements of Technical Specification for the Safety of Tailings Dams. So does the anti-sliding stability of the dam body. The dam's drainage system, composed of drainage facilities outside and inside the dam, is in normal operation. Based on calculations, the dam's flood drainage facilities meet the drainage requirements under the design conditions.</t>
  </si>
  <si>
    <t>During the production process, the company adopts mandatory drainage measures and strictly controls the buried depth of the phreatic line, the length of the dry beach, the freeboard and the speed of height rise of the tailings dam. It also increases the compaction of dam construction materials and properly manages the construction of the tailings dam, to ensure construction quality.</t>
  </si>
  <si>
    <t>May 2026</t>
  </si>
  <si>
    <t>Geofabriform Method</t>
  </si>
  <si>
    <t>June 2012</t>
  </si>
  <si>
    <t>June 2021</t>
  </si>
  <si>
    <t xml:space="preserve">                                According to a third party safety evaluation report,  third party supervision and testing of the safety facilities and dam quality of the Caizigou tailings dam found that the the safety facilities are effective and meet the design requirements. Basic conditions for production are in place and the dam can operate normally. The report also indicates that there is no major safety hazard in the Caizigou tailing dam.</t>
  </si>
  <si>
    <t>The dam is managed according to operational control parameters such as the dam's water level calculated for flood control during the flood season. The company will add more rescue supplies, equipment and first-aid supplies, improve the ability to deal with and respond to emergencies, and strengthen the operational management of the tailings dams before and during the flood season. Before the flood season, the company will inspect, repair and dredge the flood drainage facilities to ensure smooth flow. Before the flood season every year, the company commissions engineering firms to conduct flood control rehearsals according to the actual topographic map, water levels and the actual area of the tailings deposition beach; review the flood control capacity of the tailings dams; and determine the safe operational control parameters such as the operating water level and dry beach length in the flood season.</t>
  </si>
  <si>
    <t>Dry stacking</t>
  </si>
  <si>
    <t>Closed</t>
  </si>
  <si>
    <t>Sanguikou tailings dam of Urad Rear Banner Zijin Mining Co., Ltd.</t>
  </si>
  <si>
    <t>January 2012</t>
  </si>
  <si>
    <t>December 2023</t>
  </si>
  <si>
    <r>
      <rPr>
        <sz val="11"/>
        <rFont val="Arial"/>
        <family val="2"/>
      </rPr>
      <t xml:space="preserve">Third party safety evaluation report indicates that the safety facilities of the Sanguikou tailings dam of Urad Rear Banner Zijin Mining Co., Ltd. conform to the </t>
    </r>
    <r>
      <rPr>
        <i/>
        <sz val="11"/>
        <rFont val="Arial"/>
        <family val="2"/>
      </rPr>
      <t>Safety for the Preliminary Design of Sanguikou Tailings Dam of Urad Rear Banner Zijin Mining Co., Ltd. (Nei An Jian Guan Yi Zi</t>
    </r>
    <r>
      <rPr>
        <i/>
        <sz val="11"/>
        <rFont val="宋体"/>
        <charset val="134"/>
      </rPr>
      <t>（</t>
    </r>
    <r>
      <rPr>
        <i/>
        <sz val="11"/>
        <rFont val="Arial"/>
        <family val="2"/>
      </rPr>
      <t>2012</t>
    </r>
    <r>
      <rPr>
        <i/>
        <sz val="11"/>
        <rFont val="宋体"/>
        <charset val="134"/>
      </rPr>
      <t>）</t>
    </r>
    <r>
      <rPr>
        <i/>
        <sz val="11"/>
        <rFont val="Arial"/>
        <family val="2"/>
      </rPr>
      <t>No.359), which has been filed with the regulators.</t>
    </r>
    <r>
      <rPr>
        <sz val="11"/>
        <rFont val="Arial"/>
        <family val="2"/>
      </rPr>
      <t xml:space="preserve"> There is no hazard for major accidents in the tailings dams as mentioned in the </t>
    </r>
    <r>
      <rPr>
        <i/>
        <sz val="11"/>
        <rFont val="Arial"/>
        <family val="2"/>
      </rPr>
      <t>Notice of the National Mine Safety Administration on Issuing the Criteria for the Determination of Hazard for Major Accidents in Metal and Non-metal Mines (Kuang An (2022) No. 88)</t>
    </r>
    <r>
      <rPr>
        <sz val="11"/>
        <rFont val="Arial"/>
        <family val="2"/>
      </rPr>
      <t>.  Conditions for production as required in the</t>
    </r>
    <r>
      <rPr>
        <i/>
        <sz val="11"/>
        <rFont val="Arial"/>
        <family val="2"/>
      </rPr>
      <t xml:space="preserve"> Production Safety Law of the People's Republic of China </t>
    </r>
    <r>
      <rPr>
        <sz val="11"/>
        <rFont val="Arial"/>
        <family val="2"/>
      </rPr>
      <t>and other laws, administrative regulations, national and industry standards are in place.</t>
    </r>
  </si>
  <si>
    <r>
      <rPr>
        <sz val="11"/>
        <rFont val="宋体"/>
        <charset val="134"/>
      </rPr>
      <t xml:space="preserve">
</t>
    </r>
    <r>
      <rPr>
        <sz val="11"/>
        <rFont val="Arial"/>
        <family val="2"/>
      </rPr>
      <t>In the process of production management, the company seeks to lower the dam's water level as much as possible to ensure that the length of the dry beach is greater than the design requirements, and also ensure the flood drainage capacity of the drainage facilities and the flood control capacity of the dam. The company injects tailings evenly into the dam to ensure that the slope of the deposition beach is steeper than the design requirements, and at the same time ensure that the water boundary line of the water-covered area is parallel to the axis of the embankments, so as to avoid the formation of fan-shaped slope. The company also works to ensure that the flood control capacity required by the design exists in the production process to meet the flood control requirements.</t>
    </r>
  </si>
  <si>
    <t>December 2026</t>
  </si>
  <si>
    <t>Tailings dam of Miaogou Mine of Urad Rear Banner Zijin Mining Co., Ltd.</t>
  </si>
  <si>
    <t>Decommissioned</t>
  </si>
  <si>
    <t xml:space="preserve">Tailings dam of De'erni Copper Mine of Qinghai West Copper Co., Ltd. </t>
  </si>
  <si>
    <t xml:space="preserve">Yueyang tailings dam of Wuping Zijin Mining Co., Ltd. </t>
  </si>
  <si>
    <t>September 2009</t>
  </si>
  <si>
    <t>March 2024</t>
  </si>
  <si>
    <t>Third-party safety evaluation report shows that since Yueyang Tailings Dam's safety license was issued, there have been no safety accidents during the operation of the dam, and it has been in normal operation. All systems of the tailings dam (including the tailings dam, flood control system, drainage system, monitoring system, auxiliary facilities, individual safety protection, safety signs and safety management) comply with laws, regulations, specifications and design requirements, and operate normally. The Yueyang Tailings Dam of Wuping Zijin Mining Co., Ltd. has the conditions for safe operation. According to Order No. 20 Implementation Measures for Safety Licenses of Non-coal Mines of the then State Administration of Work Safety, the Yueyang tailings dam meets the requirements for safe operation.</t>
  </si>
  <si>
    <t>Before the flood season each year, the company checks the flood regulation capacity of the tailings dam, the length of the dry beach, and the slope ratio against the design. It also inspects and maintains the flood discharge system to prevent the system from failure. It strictly follows production and operation regulations, and does not use the flood regulation capacity of the dam. It ensures that the dam is managed in accordance with the Safety Management Regulations for Tailings dams, strictly controlling the flood control depth, sedimentation beach length, and freeboard.</t>
  </si>
  <si>
    <t>March 2027</t>
  </si>
  <si>
    <t>Paused</t>
  </si>
  <si>
    <t>October 2022</t>
  </si>
  <si>
    <t xml:space="preserve">Chenpogou tailings dam of Wulong Gold Mine of Luoyang Kunyu </t>
  </si>
  <si>
    <t xml:space="preserve">Tongtonggou tailings dam of Luoyang Kunyu </t>
  </si>
  <si>
    <t>Jiaogou tailings dam of Luoyang Kunyu</t>
  </si>
  <si>
    <t>May 1990</t>
  </si>
  <si>
    <t>July 2023</t>
  </si>
  <si>
    <t>Third-party safety evaluation report shows that the flood control capacity and stability of the body of the tailings dam are consistent with its design and meet the requirements set in the Technical Specification for the Safety of Tailings Dams. The dam is considered a normal one. Based on on-site survey and measurement, the outline dimensions of the main and auxiliary dams of the tailings dam meet the design requirements, and the dimensions of the bodies of all embankments largely meet the design requirements. During the on-site inspection, the main dam, auxiliary dam and embankments had no negative conditions such as obvious subsidence, landslides, cracks, soil flow, and pipe bursts. The dam was in normal operation.</t>
  </si>
  <si>
    <t>The company will continuously strengthen safety management and education, improve various safety policies, and step up supervision, safety training and training record management. It will develop emergency rescue plans for safety accidents and major hazards, and conduct regular occupational health checks and inspections of safety conditions.  In addition, it conducts comprehensive emergency drills or specific ones at least once a year, and organizes on-site management drills at least once every six months. It will continue to invest in safety in the long-term, and strengthen the sense of responsibility of dam patrol personnel. It will also strengthen the safety management of the tailings dam, including inspections, to avoid potential safety hazards such as cracks in the dam body and landslides.</t>
  </si>
  <si>
    <t>July 2026</t>
  </si>
  <si>
    <t>Niutougou tailings dam of Luoyang Kunyu</t>
  </si>
  <si>
    <t>Cilenggou tailings dam of Luoyang Kunyu</t>
  </si>
  <si>
    <t>April 2020</t>
  </si>
  <si>
    <t>January 2024</t>
  </si>
  <si>
    <t>Third-party safety evaluation report shows that the flood control capacity and stability of the body of the tailings dam are consistent with its design and meets the requirements set in Technical Specification for the Safety of Tailings Dams. The dam is considered a normal one. Based on on-site survey and measurement, the outline dimensions of the main and auxiliary dams of the tailings dam meet the design requirements, and the dimensions of the bodies of all embankments largely meet the design requirements. During the on-site inspection, the main dam, auxiliary dam and embankments had no negative conditions such as obvious subsidence, landslides, cracks, soil flow, and pipe bursts. The dam was in normal operation.</t>
  </si>
  <si>
    <t>The company will continuously strengthen safety management and education, improve various safety policies, step up supervision, safety training and training record management. It will develop emergency rescue plans for safety accidents and major hazards, conduct regular occupational health checks and inspections of safety conditions.  In addition, it conducts comprehensive emergency drills or specific ones at least once a year, and organizes on-site management drills at least once every six months. It will continue to invest in safety in the long-term, and strengthen the sense of responsibility of dam patrol personnel. It will also strengthen safety management of the tailings dam, including inspections, to avoid potential safety hazards such as cracks in the dam body and landslides.</t>
  </si>
  <si>
    <t>January 2027</t>
  </si>
  <si>
    <t>Tailings dam of Duobaoshan Copper Mine, Heilongjiang Duobaoshan Copper Industry Inc.</t>
  </si>
  <si>
    <t>Flat</t>
  </si>
  <si>
    <t>One-off dam construction</t>
  </si>
  <si>
    <t>June 2011</t>
  </si>
  <si>
    <t xml:space="preserve">Jinzihe Beigou tailings dam (new) of Yuanyang Huaxi </t>
  </si>
  <si>
    <t>February 2011</t>
  </si>
  <si>
    <t>Tailings dam (2# dam) of 9500t/d Expansion Project, Shuguang Gold-Copper Mine, Hunchun Zijin</t>
  </si>
  <si>
    <t>April 2007</t>
  </si>
  <si>
    <t>Tailings dam (3# dam) of the Waste Rock Comprehensive Utilization Project, Shuguang Gold-Copper Mine, Hunchun Zijin</t>
  </si>
  <si>
    <t>May 2013</t>
  </si>
  <si>
    <t xml:space="preserve">Jinjiling tailings dam of Shanxi Zijin </t>
  </si>
  <si>
    <t>March 2009</t>
  </si>
  <si>
    <t xml:space="preserve">Cheshouhuagou tailings dam of Shanxi Zijin </t>
  </si>
  <si>
    <t>Tailings dam of Yilian Gold Mine in Fanshi County, Shanxi Province</t>
  </si>
  <si>
    <t>Liuquangou tailings dam of Shanxi Zijin</t>
  </si>
  <si>
    <t>February 2021</t>
  </si>
  <si>
    <t>Dachigou tailings dam of Luoning Huatai</t>
  </si>
  <si>
    <t>December 2009</t>
  </si>
  <si>
    <t>Beizhaogou tailings dam of Luoning Huatai</t>
  </si>
  <si>
    <t>Luyuangou tailings dam of Luoning Huatai</t>
  </si>
  <si>
    <t>Tailings dam (new) of Ashele Copper Mine</t>
  </si>
  <si>
    <t>October 2013</t>
  </si>
  <si>
    <t>Tailings dam (Old) of Ashele Copper Mine</t>
  </si>
  <si>
    <t>Tailing dam (original reservoir increased capacity) of the concentrator plant of the Mengku Iron Ore Mine of Xinjiang Jinbao</t>
  </si>
  <si>
    <t>April 2004</t>
  </si>
  <si>
    <t>Tailings dam of the Eastern Section of the Mengku Iron Ore Mine of Fuyun Jinshan</t>
  </si>
  <si>
    <t>Tailings dam of Wulagen Lead-Zinc Mine of Zijin Zinc</t>
  </si>
  <si>
    <t>Tailings dam (Phase III) of Wulagen Lead-Zinc Mine of Zijin Zinc</t>
  </si>
  <si>
    <t>March 2020</t>
  </si>
  <si>
    <t>Tailings dam of Bayanhar Gold Mine of Neimenggu Golden China Minerals Inc.</t>
  </si>
  <si>
    <t>Xiaochang tailings dam of Guizhou Zijin</t>
  </si>
  <si>
    <t>April 2009</t>
  </si>
  <si>
    <t>Dalantan tailings dam of Guizhou Zijin</t>
  </si>
  <si>
    <t>Xiaolangtan tailings dam of Guizhou Zijin</t>
  </si>
  <si>
    <t>Dry tTailings dam of Yinchang Gold Mine, Sichuan Pingwu Zhongjin Mining Co., Ltd.</t>
  </si>
  <si>
    <t>Tailings dam of Langdu Copper Mine of Shangri-La Huaxi Mining Co., Ltd.</t>
  </si>
  <si>
    <t>Liujiagou tailings dam of Xiaohe Gold Mine, Ankang Jinfeng Mining Co., Ltd.</t>
  </si>
  <si>
    <t>0 # tailings dam of Veliki Krivelj Mine of Serbia Zijin Copper</t>
  </si>
  <si>
    <t>cross-river valley</t>
  </si>
  <si>
    <t>Downstream type</t>
  </si>
  <si>
    <t>August 2020</t>
  </si>
  <si>
    <t>Serbia</t>
  </si>
  <si>
    <t>1 # tailings dam of Veliki Krivelj Mine, Serbia Zijin Copper</t>
  </si>
  <si>
    <t>2 # tailings dam of Veliki Krivelj Mine, Serbia Zijin Copper</t>
  </si>
  <si>
    <t>2 # tailings dam of Jama Mine, Serbia Zijin Copper</t>
  </si>
  <si>
    <t>Mountainside</t>
  </si>
  <si>
    <t>June 1984</t>
  </si>
  <si>
    <t>1 # tailings dam of Majdanpek Mine, Serbia Zijin Copper</t>
  </si>
  <si>
    <t>January 1960</t>
  </si>
  <si>
    <t>Tailings dam for floated waste, Serbia Zijin Mining</t>
  </si>
  <si>
    <t>May 2021</t>
  </si>
  <si>
    <t>Tailings dam for sulfur-containing waste, Serbia Zijin Mining</t>
  </si>
  <si>
    <t>Tailings dam of KOLWEZI Copper Mine Project of  COMMUS in the DRC</t>
  </si>
  <si>
    <t>May 2016</t>
  </si>
  <si>
    <t>Democratic Republic of Congo</t>
  </si>
  <si>
    <t>April 2022</t>
  </si>
  <si>
    <t>Tailings dam for floated waste of Taldybulak Levoberezhny Gold Mine of Altynken in Kyrgyzstan</t>
  </si>
  <si>
    <t>April 2014</t>
  </si>
  <si>
    <t>Kyrgyzstan</t>
  </si>
  <si>
    <t>Tailings dam (cyanide-containing) of Taldybulak Levoberezhny Gold Mine of Altynken in Kyrgyzstan</t>
  </si>
  <si>
    <t>April 2013</t>
  </si>
  <si>
    <t>Tailings dam of Kyzyl-Tashtyg Processing Plant of Longxing in Russia</t>
  </si>
  <si>
    <t>Russia</t>
  </si>
  <si>
    <t>1 # and 2 # merged tailings dam of Taror Mine of Zeravshan in Tajikistan</t>
  </si>
  <si>
    <t>Tajikistan</t>
  </si>
  <si>
    <t>Tailings dam for Taror and Jilau mines of Zeravshan in Tajikistan</t>
  </si>
  <si>
    <t>January 2002</t>
  </si>
  <si>
    <t>Tailings dam # 3 (under construction) for processed oxides of Taror Mine of Zeravshan in Tajikistan</t>
  </si>
  <si>
    <t>October 2021</t>
  </si>
  <si>
    <t>Phase 1-6 tailings dams of Buriticá Mine of Continental Gold</t>
  </si>
  <si>
    <t>September 2018</t>
  </si>
  <si>
    <t>Colombia</t>
  </si>
  <si>
    <t>In operation+under construction (phased construction)</t>
  </si>
  <si>
    <t>2# tailings dams of Buriticá Mine of Continental Gold</t>
  </si>
  <si>
    <t>January 2025</t>
  </si>
  <si>
    <t>In operation (phase 1 construction)</t>
  </si>
  <si>
    <t>Tailings dam of Paddington Plant of Norton Gold Fields</t>
  </si>
  <si>
    <t>Mined pit</t>
  </si>
  <si>
    <t>Tailings are stored in pits below the surface, no dam built</t>
  </si>
  <si>
    <t>January 2003</t>
  </si>
  <si>
    <t>Australia</t>
  </si>
  <si>
    <t>Tailings dam of AGM Inc.</t>
  </si>
  <si>
    <t>July 2015</t>
  </si>
  <si>
    <t>Guyana</t>
  </si>
  <si>
    <t>The proposed construction is currently underway for preliminary design and safety facility design.</t>
  </si>
  <si>
    <t>It's currently being built to an approved design.</t>
  </si>
  <si>
    <t>under construction</t>
  </si>
  <si>
    <t>Proposed to construct</t>
  </si>
  <si>
    <t>under construction（phased construction）</t>
  </si>
  <si>
    <t>closed</t>
  </si>
  <si>
    <t>in operation</t>
  </si>
  <si>
    <t>Zhangpigou tailings dam of longnan zijin</t>
  </si>
  <si>
    <t>July 2024</t>
  </si>
  <si>
    <t>One-time dam construction</t>
  </si>
  <si>
    <t>The third-party safety evaluation report shows that the safety facilities and dam body quality of Zhangpigou tailings dam have been supervised and tested by the third party, and the safety facilities are effective and meet the design requirements of safety facilities. With the basic conditions for safe production, it can be produced normally. The evaluation report shows that Zhangpigou tailings pond does not have major production safety accidents.</t>
  </si>
  <si>
    <t>October 2027</t>
  </si>
  <si>
    <t>The company manages the tailings pond according to the operation control parameters such as the reservoir water level reported by the flood adjustment calculation during the flood season. Strengthen the provision of relief materials, equipment and first aid supplies, and improve the handling, response capacity and emergency response speed of emergencies. Strengthen the operation management of the tailings pond before and during the flood season. Check, repair and dredge the flood discharge facilities before the flood season to ensure the smooth flow of the flood discharge facilities. Before the flood every year, the company commissions a design unit to conduct a flood adjustment exercise and summary according to the measured topographic map of the tailings pond, the water level and the actual situation of the tailings deposition beach. Review the flood control capacity of the tailings pond, and determine the safe operation control parameters such as the operating water level of the tailings pond and the length of the dry beach during the flood season.</t>
  </si>
  <si>
    <t>November 2024</t>
  </si>
  <si>
    <t>The third-party safety evaluation report shows that the safety facilities of the Miaogou tailings pond of Urad Rear Banner Zijin Mining Co., Ltd. are consistent with the filed "Inner Mongolia Urad Rear Banner Zijin Mining Co., Ltd. Miaogou Lead-Zinc Mine Old Tailings Reservoir Treatment Project Preliminary Design Safety Special Part" (Baanjian Mine Fa [2013] No. 19), and there is no national mine safety supervision bureau on the issuance of the "Metal and Non-metallic Mine Major Accident Hazard Identification Standards" (Mine Safety [2022] No. 88). The tailings pond has the safety production conditions stipulated in the "Safety Production Law of the People's Republic of China" and relevant laws, administrative regulations, national standards, and industry standards.</t>
  </si>
  <si>
    <t>The company will continue to strengthen safety management and education, improve various safety systems, supervise safety production education and training files, formulate emergency rescue plans for safety accidents and major dangers, conduct regular occupational health inspections, conduct regular inspections of safety production conditions, organize at least one comprehensive emergency plan drill or special project emergency plan drill every year, organize at least one on-site disposal plan drill every six months, increase the long-term guarantee mechanism for safety production investment, strengthen the responsibility of dam patrol personnel, and often inspect the mountains around the library. If abnormal situations are found, they will be dealt with in a timely manner.</t>
  </si>
  <si>
    <t>August 2025</t>
  </si>
  <si>
    <t>Dam stability analysis</t>
  </si>
  <si>
    <t>The third-party safety evaluation report shows that no landslides, collapses, debris flows and other geological disasters and adverse geological phenomena were found, and the warehouse site and surrounding environmental units met the requirements of the regulations. The evaluation found that the tailings dam is stable and meets the requirements of the regulations. The flood discharge system meets the requirements of the "Design of Safety Facilities". The observation data shows that the tailings pond is operating in a normal state and meets the requirements of the "Design of Safety Facilities" and the "Safety Regulations of Tailings Reservoir". Since this tailings pond uses mining waste rock to build a dam, the tailings dam itself is a huge seepage body, and the seepage and dam slope stability are good. On the premise that the physical and mechanical indicators of the current situation of the tailings pond are used for calculation and operation according to the design requirements, the stability of the tailings dam meets the requirements of the code, which can ensure the safe operation of the tailings pond to 545.</t>
  </si>
  <si>
    <t>According to the requirements of the safety evaluation report, the company has increased the investment in the safe production of tailings ponds, equipped full-time safety management personnel, formulated the main safety production responsibility system, safety production management system and safety operation procedures, formulated emergency plans and filed with the emergency management bureau, and regularly organized annual drills. Safety management organization and safety management system, personnel training can meet the requirements of safe production.</t>
  </si>
  <si>
    <t>November 2026</t>
  </si>
  <si>
    <t>High</t>
  </si>
  <si>
    <t>April 2023</t>
  </si>
  <si>
    <t>September 2023</t>
  </si>
  <si>
    <t>The third-party safety evaluation report shows that the Jinzihe BeiGou tailings dam is a normal depot, which meets the design requirements and safety production, laws, regulations, standards, and norms, and has the safety production conditions for continued production and operation. During operation, inspections are strengthened to detect hidden dangers and rectify them in a timely manner.</t>
  </si>
  <si>
    <t>The third-party safety evaluation report shows that: under normal operating conditions, the minimum safety stability factor is Ks = 1.819, which is greater than the minimum safety factor of 1.20 in the normal operating state of the third-class library; under special operating conditions, the minimum safety stability factor is Ks = 1.679, which is greater than the minimum safety factor of 1.05 in the normal operating state of the third-class library. According to the relevant provisions of the "Design Code for Tailing Facilities" (GB 50863-2013), the dam body is stable, which lays a good foundation for the tailings pond to continue to carry out stacking operation according to the design requirements.</t>
  </si>
  <si>
    <t>The company will achieve informatization and scientific management, and timely grasp the dynamic situation of groundwater level changes in tailings ponds to ensure the safe and normal operation of tailings ponds.</t>
  </si>
  <si>
    <t>April 2026</t>
  </si>
  <si>
    <t>September 2026</t>
  </si>
  <si>
    <t>The third-party safety evaluation report shows that the operation of the tailings pond is compatible with the safety, reliability and safety level of production technology, process and equipment, and meets the national laws, regulations, standards, rules and norms on safe production. The tailings pond of the Shuguang Gold and Copper Mine Comprehensive Utilization Project of Hunchun Zijin Mining Co., Ltd. meets the relevant provisions of the "Measures for the Implementation of the Safety Production License for Non-Coal Mining Enterprises" and has the conditions for safe production operation.</t>
  </si>
  <si>
    <t>The company will continuously strengthen safety management and education, improve various safety systems, supervise safety production education and training files, formulate emergency rescue plans for safety accidents and major dangers, conduct regular occupational health inspections, conduct regular inspections of safety production conditions, organize at least one comprehensive emergency plan drill or special project emergency plan drill every year, organize at least one on-site disposal plan drill every six months, do a good job of long-term guarantee mechanism for safety production investment, and strengthen the responsibility of dam patrol personnel. Strengthen safety inspection and other safety management of tailings dams to avoid safety hazards such as cracks and landslides in the dam body.</t>
  </si>
  <si>
    <t>November 2027</t>
  </si>
  <si>
    <t>The third-party safety evaluation report shows that: (1) the outline size of the tailings dam meets (meets) the design requirements, the stability safety factor meets the requirements of the regulations, and the dam slope is stable; (2) the flood discharge system meets the design requirements, the flood discharge facilities are in good condition, the flood discharge capacity meets the design requirements, and the working conditions are normal; (3) the production and operation of the tailings pond have no obvious impact on the surrounding environment, and the surrounding environment has little impact on the operation of the tailings pond. (4) The safety monitoring facilities of the tailings pond are in good condition, the operation is normal, and the design requirements are met. (5) During the next evaluation week of the tailings pond, the safety factor of the dam body stability meets the design requirements The safety facilities and safety management of Shanxi Zijin Mining Co., Ltd. (Jinjiling Tailings Pond) comply with the requirements of the Tailings Pond Safety Regulations, the Tailings Pond Safety Supervision and Management Regulations, the Implementation Measures for the Safety Production License of Non-coal Mine Enterprises, and the preliminary design (safety special chapter). The facilities are in good condition and effective, and the tailings pond is a normal reservoir with safe production conditions.</t>
  </si>
  <si>
    <t>In order to ensure the safe operation of the tailings pond and prevent problems before they occur, the company will strengthen safety production management in future work, implement various national and provincial laws, regulations, norms, and standards on tailings pond management, as well as the safety recommendations and measures put forward in this evaluation report, and maintain the effective operation of all safety facilities in the tailings pond to ensure the safety of the tailings pond.</t>
  </si>
  <si>
    <t>June 2024</t>
  </si>
  <si>
    <t>Yes（in operation）</t>
  </si>
  <si>
    <t>May 2024</t>
  </si>
  <si>
    <t>June 2022</t>
  </si>
  <si>
    <t>The third-party security evaluation report shows that: through the inspection of the safety management and operation status of the Liuquangou tailings pond of Shanxi Zijin Mining Co., Ltd., the tailings pond has complete licenses and materials, and the enterprise organization is sound, the system is perfect, the safety investment is in place, and the occupational safety is implemented. The main safety facilities meet the design requirements. The tailings pond is a normal reservoir.</t>
  </si>
  <si>
    <t>The company includes laws, regulations, norms, standards, and safety recommendations from the aspects of reservoir safety, tailings discharge, tailings dams, flood discharge systems, backwater systems, safety monitoring, safety management, and emergency management to ensure the safe operation of tailings ponds.</t>
  </si>
  <si>
    <t>The third-party safety evaluation report shows that the general layout and surrounding environment of the Dachigou tailings pond of Luoning Huatai Mining Development Co., Ltd., tailings dam, flood prevention and drainage system, seepage drainage system, safety testing facilities, pontoon bridge in the warehouse, auxiliary facilities, personal safety protection, safety signs, safety management, and information construction of the dual prevention system all comply with national laws, regulations, and design requirements, and are currently operating normally. Since the tailings pond obtained the safety production license on January 7, 2021, there has been no safety production accident; the current stability of the tailings dam can meet the design requirements; the current flood control capacity of the tailings dam can meet the design requirements; the current safety monitoring facilities of the tailings pond can meet the design requirements; After the tailings pond implements the safety countermeasures proposed in the design and safety status evaluation report, the risk of the tailings pond and its impact on the surrounding environment are controlled within an acceptable range; the tailings pond is operated and managed in strict accordance with the design requirements during the next evaluation week, and the stability and flood control capacity of the dam body can meet the design requirements; the tailings pond has the safe production conditions for continued production and operation.</t>
  </si>
  <si>
    <t>The third-party safety evaluation report shows that the tailings pond is a normal reservoir, which meets the design requirements and the requirements of safe production, laws, regulations, standards, and norms, and meets the safe production conditions for continued production and operation.</t>
  </si>
  <si>
    <t>The company will continue to strengthen safety management and education, improve various safety systems, supervise safety production education and training files, formulate emergency rescue plans for safety accidents and major dangers, conduct regular occupational health inspections, conduct regular inspections of safety production conditions, organize at least one comprehensive emergency plan drill or special project emergency plan drill every year, and organize at least one on-site disposal plan drill every six months. Do a good job of long-term guarantee mechanism for safety production investment and strengthen the responsibility of dam patrol personnel. Strengthen safety management such as safety inspections of tailings dams to avoid potential safety hazards such as cracks and landslides in the dam body. And arrange special personnel to regularly inspect and clean up the left and right dam shoulder drains, dam front and dam surface drains to ensure smooth drainage of drains.</t>
  </si>
  <si>
    <t>May 2027</t>
  </si>
  <si>
    <t>May 2025</t>
  </si>
  <si>
    <t>The third-party safety evaluation report shows that the construction of the tailings pond project and various ancillary facilities comply with the relevant national safety production laws, regulations, standards, and norms, and meet the basic conditions for safe production, allowing normal production.</t>
  </si>
  <si>
    <t>The company has formulated special project management plans in terms of reservoir safety, tailings discharge, tailings dam, flood discharge system, backwater system, safety monitoring, safety management and emergency management, etc., to reduce various risks in tailings pond operation from multiple dimensions.</t>
  </si>
  <si>
    <t>The third-party safety evaluation report shows that the safety factor of the tailings pond of Zijin Zinc Industry meets the requirements of the code in different operating periods and various operating conditions, and the dam body is safe and reliable.</t>
  </si>
  <si>
    <t>During the operation of the tailings pond, strengthen the dam management of the tailings pond, such as the slope ratio outside the sub-dam,
The width of the horse path should be consistent with the design drawings, and the engineering measures that do not meet the design requirements should be
Timely rectification is in place. As the tailings accumulation elevation rises, the subsequent displacement, infiltration line and
Other monitoring settings should be implemented in a timely manner and monitoring records should be made; after each earthquake, the tailings pond flood drainage system should be inspected and quality inspected, and any damage should be repaired in a timely manner; if there is a situation that may affect the safety of the tailings pond during the production management process of the tailings pond, the on-site management personnel should report it to the higher authorities in a timely manner, and the competent authorities should contact the design unit as soon as possible to ensure the safety of the tailings pond and avoid loss of life and property.</t>
  </si>
  <si>
    <t>Safety status evaluation</t>
  </si>
  <si>
    <t>July 2025</t>
  </si>
  <si>
    <t>December 2024</t>
  </si>
  <si>
    <t>The third-party safety evaluation report shows that: Guizhou Zijin Mining joint stock company mercury cave gold mine small plant tailings reservoir is a fourth-class normal reservoir, the current production system, auxiliary system and security system can meet the relevant laws and regulations of the state, technical standards and norms, with continued production and operation of safe production conditions.</t>
  </si>
  <si>
    <t>The company strengthens the observation and analysis of the displacement and settlement of the dam body, and takes timely treatment measures if any abnormalities are found. Regular inspections are required for drainage facilities. If there is any damage or silting, it needs to be dealt with in time. Before the rainy season, a comprehensive inspection of flood discharge facilities is carried out to prepare for flood. In operation, the infiltration line is used to observe the effect of data analytics drainage, and the follow-up tailings pond discharge is strictly in accordance with the design requirements to build anti-seepage facilities.</t>
  </si>
  <si>
    <t>December 2027</t>
  </si>
  <si>
    <t>The third-party safety evaluation report shows that the operation of the tailings pond meets the design requirements and the risk is controllable</t>
  </si>
  <si>
    <t>The company will discharge the tailings slurry reasonably, control the infiltration line, ensure the length of the dry stall, maintain a reasonable water level, ensure the normal operation of the pumping and drainage system of the pumping station, and repair the dam seepage damage caused by rainfall in a timely manner; the new flood drainage tunnel has been opened in July 2024; On December 202418, the sealing of the old flood drainage tunnel (downstream section) at the bottom of the VK2 #tailings pond was fully completed, and the risk of the tailings pond has been completely eliminated.</t>
  </si>
  <si>
    <t>March 2025</t>
  </si>
  <si>
    <t>September 2024</t>
  </si>
  <si>
    <t>Internal review</t>
  </si>
  <si>
    <t>External review</t>
  </si>
  <si>
    <t>Annual Performance Review</t>
  </si>
  <si>
    <t>The company will discharge the tailings slurry reasonably, control the infiltration line, ensure the length of the dry stall, ensure the normal operation of the pumping and drainage system of the pumping station, and repair the seepage damage of the dam body caused by rainfall in a timely manner. Currently, mechanical heightening of one-time waste rock is being implemented according to the design. The dam height is 5m, reaching the design elevation of 390m</t>
  </si>
  <si>
    <t>The company will discharge the tailings slurry reasonably, control the infiltration line, ensure the length of the dry stall, ensure the normal operation of the pumping and drainage system of the pumping station, and repair the seepage damage of the dam body caused by rainfall in a timely manner</t>
  </si>
  <si>
    <t>December 2025</t>
  </si>
  <si>
    <t>The results of the internal review are as follows: the seepage drainage facilities, displacements, and infiltration lines all meet the operation requirements, the risk is controllable, there is no risk of dam failure, and the operation of the tailings pond meets the design requirements.</t>
  </si>
  <si>
    <t>The company will do a good job in monitoring the displacement of the tailings dam body and the infiltration line regularly. The tailings pond needs to reserve enough water level for regulation, establish a dam break early warning system, and notify the downstream in time when the dam body is threatened, so as to do a good job in emergency response.</t>
  </si>
  <si>
    <t>September 2025</t>
  </si>
  <si>
    <t>The results of the internal review are as follows: tailings reservoir seepage facilities, displacement, infiltration line, storage capacity, dry beach and other facilities are normal.</t>
  </si>
  <si>
    <t>The box culvert is regularly tested and compared, and key safety data such as the infiltration line and displacement of the tailings pond are continuously monitored. The pH and heavy metal ions of each emergency tank are detected and adjusted, and the silt in the ring tank is regularly cleaned to ensure smooth drainage.</t>
  </si>
  <si>
    <t>The results of the internal review are: the dam body is stable, the surrounding slopes have been fully enclosed, the online monitoring is in normal operation, the catchment area is small, and the closure ditch is unobstructed</t>
  </si>
  <si>
    <t>In 2024, the tailings dam was reinstalled with a real-time online monitoring system. The company ensured the normal operation of the monitoring system, and special personnel regularly patrolled the dam to standardize ore drawing and maintain smooth drainage of the interception ditch.</t>
  </si>
  <si>
    <t>The results of the internal review are: the dam body is stable, the surrounding slopes are fully enclosed, the catchment area is small, and the operation is stable.</t>
  </si>
  <si>
    <t>The upstream is 13 meters, the central dam head line is 21 meters, and the downstream is 29 meters.</t>
  </si>
  <si>
    <t>Suriname</t>
  </si>
  <si>
    <t>Land use approval and other work are currently underway.</t>
  </si>
  <si>
    <t>March 2023</t>
  </si>
  <si>
    <t>February 2025</t>
  </si>
  <si>
    <t>May 2023</t>
  </si>
  <si>
    <t>12~14（Phased construction）</t>
  </si>
  <si>
    <t>The project was approved by the environmental protection assessment in August 2024, and construction began on January 28, 2025</t>
  </si>
  <si>
    <t>335 (tailings elevation) (28 meters below the surface)</t>
  </si>
  <si>
    <t>Hunan Provincial Emergency Management Department</t>
  </si>
  <si>
    <t>The Emergency Management Department of the Autonomous Region entrusted experts from the Autonomous Region Security Academy to conduct a review</t>
  </si>
  <si>
    <t>State Mine Safety Supervision Bureau</t>
  </si>
  <si>
    <t>Environmental damage to the tailings pond area during the operation of the mine, the following measures have been taken: Comprehensive control of the operation of mud pipelines and backwater pipelines, timely replacement of worn pipe sections; Regular inspection and maintenance of drainage facilities to prevent slurry pollution caused by damage to maintenance tailings facilities. Minimize the risk of dam break accidents.</t>
  </si>
  <si>
    <t>The results of the annual performance review show that the operation of water conservancy facilities is stable and meets the conditions for continuous operation of water conservancy facilities.</t>
  </si>
  <si>
    <t>The review experts agreed that: the tailings pond is safe and ultra-high and the minimum dry beach length meets the requirements of the design regulations; the structures of the drainage system meet the design requirements and the working conditions are normal; the profile size of the tailings dam meets the design requirements, and the stability safety factor meets the design requirements; The seepage control of the tailings dam body meets the requirements and the working conditions are normal.</t>
  </si>
  <si>
    <t>The company implements the relevant laws and regulations of the Tajik state and the safety operation management system of the company's tailings pond from the aspects of reservoir area safety, tailings discharge, tailings dam, flood discharge system around the reservoir area, return water system, safety monitoring, safety management and emergency management. In the follow-up management: 1) control the rising rate of the accumulation dam; 2) control the normal operating water level at 100 meters dry beach length; 3) pay attention to the inspection and maintenance of the flood discharge system; 4) do a good job in winter ore drawing management; 5) safety evaluation before closing the warehouse; 6) control the depth of burial according to the minimum infiltration line; 7) the application of online monitoring system.</t>
  </si>
  <si>
    <t>December 2021</t>
  </si>
  <si>
    <t>EOR review</t>
  </si>
  <si>
    <t>The review experts agreed that the construction of each structure in the tailings pond drainage system meets the design requirements, the profile size of the tailings dam under construction meets the design requirements, and the stability and safety factor meet the design requirements. The original design of the tailings pond has an anti-seepage layer at the bottom of the reservoir, and the raised part of the dam body is equipped with low-permeability materials, forming an overall anti-seepage layer. The dam body has undergone several increases and expansions without affecting the natural water system of the surrounding environment.</t>
  </si>
  <si>
    <t>The company implements the relevant laws and regulations of the Tajik state and the safe operation management system of the company's tailings pond from the aspects of reservoir area safety, tailings discharge, tailings dam, flood discharge system around the reservoir area, return water system, safety monitoring, safety management and emergency management. In the follow-up management: 1) Do a good job in the initial dam operation management; 2) Control the normal operation water level at 100 meters dry beach length; 3) Pay attention to the inspection and maintenance of the flood discharge system; 4) Do a good job in winter mine drawing management; 5) Safety evaluation before closing the warehouse; 6) Control the burial depth according to the minimum infiltration line; 7) Application of online monitoring system.</t>
  </si>
  <si>
    <t>The EOR review concluded that the overall safety of the tailings pond is currently good, the risk of accidents is low, and the overall risk is controllable.</t>
  </si>
  <si>
    <t>The bottom of the tailings pond is set up with two layers of PE film to isolate and prevent seepage, and the PE film extends along the bottom of the reservoir to the ground trenching and overlying; the upper part of the PE film is set up with water accumulation and drainage system, and the 1 to 6 phases of water accumulation and drainage pipes are connected to maintain the overall channel. Finally, the accumulated water in the warehouse is discharged into the water treatment plant for treatment after passing the treatment; 9 to 13 layers of gabion retaining walls are arranged along the periphery of the reservoir. The rainwater on the surface of the reservoir is collected and discharged through two parts. The top drainage ditch of the gabion retaining wall is responsible for collecting rainwater above the retaining wall. The drainage ditch at the bottom of the gabion retaining wall is responsible for collecting rainwater below the top of the gabion and rainwater from the roads around the reservoir. The rainwater is finally collected and discharged into the Canal Bermejal river channel through different pipes; every section of the reservoir is Flow device to ensure that rainwater can be smoothly introduced into the drainage system at the bottom of the reservoir during the construction period. The accumulation of tailings reaches the elevation of the top of the gabion, that is, the construction of the vegetation protective layer is set up. The protective layer is synchronized with the accumulation of tailings. Finally, suitable green plants are planted on the vegetation protective layer to prevent rainwater from initializing damage to the topsoil. These measures can effectively reduce various safety risks and play a good role in ensuring the overall safety of the tailings pond.</t>
  </si>
  <si>
    <t>June 2025</t>
  </si>
  <si>
    <t>The EOR review concluded that the overall safety of the mine is currently good, the risk of accidents is low, and the overall risk is controllable.</t>
  </si>
  <si>
    <t>The company implements relevant Australian laws and regulations and the company's tailings pond safety operation management system in terms of reservoir area safety, tailings discharge, tailings dam, flood discharge system around the reservoir area, backwater system, safety monitoring, safety management and emergency management.</t>
  </si>
  <si>
    <t>The results of the internal review are as follows: since the construction and commissioning of the tailings pond, the tailings pond has been operating normally, and no safety production accidents have occurred during this period; according to the monitoring results, the tailings pond dam body has not moved at all, the dam body is stable and has not moved at all, and the dam body has not seen any deformation, cracks, landslides and leakage. The slope ratio outside the dam, the length of the dry beach, and the safety are all in line with the specifications and design requirements. Some dams have experienced slight erosion due to the initialized impact of rainwater in the rainy season, and repair needs to be arranged in time. Overall, the Aurora tailings pond has been reviewed and found that the tailings pond area and surrounding conditions, as well as the various systems of the tailings pond (tailings dam, flood prevention and drainage system, safety monitoring facilities, anti-seepage facilities, auxiliary facilities, safety signs and safety management, etc.) comply with laws, regulations, specifications and design requirements, and the tailings pond is a normal reservoir.</t>
  </si>
  <si>
    <t>The construction and production management of the company in the tailings pond shall be carried out in strict accordance with the relevant regulations, and the maintenance and management of the tailings dam construction, tailings transportation, stacking and the flood control, flood discharge and backwater facilities of the tailings pond shall be done well to ensure the safe operation. The company has strengthened the safety organization and safety technical measures to ensure the construction quality; implemented the project construction supervision system, selected a supervision team with a strong sense of responsibility and good technical force to ensure the construction quality, ensure the construction safety and construction period requirements; established a dam patrol and dam protection system. Clarify the post responsibility system of dam protection workers, and strengthen the inspection of tailings ponds and dam slopes. Arrange 24-hour rotating duty. If bad phenomena such as subsidence, landslide, crack, and water seepage are found, timely report and mobilize human and material resources for treatment.</t>
  </si>
  <si>
    <t>Midline downstream waste rock one-time dam construction method (staging)</t>
  </si>
  <si>
    <t>Upstream tailings damming</t>
  </si>
  <si>
    <t>The construction is carried out in strict accordance with the approved safety facility design, the safety management during the construction of the project is strengthened, and the special personnel and the construction team are "same as above and below" to jointly confirm the safety before, during and after the operation, and effectively ensure that the safe operation conditions at the construction site are in place to ensure safe production.</t>
  </si>
  <si>
    <t>January 2026</t>
  </si>
  <si>
    <t>Hunan Provincial Emergency Management Department Completion Acceptance Review</t>
  </si>
  <si>
    <t>Middleline</t>
  </si>
  <si>
    <t>August 2023</t>
  </si>
  <si>
    <t>Midline + Upstream</t>
  </si>
  <si>
    <t>Strictly follow the approved safety facility design for construction, strengthen safety management during project construction, ensure the safety of construction site operations, and ensure that construction projects meet the safety facility design requirements.</t>
  </si>
  <si>
    <t>June 2026</t>
  </si>
  <si>
    <t>Completion acceptance review of the Emergency Management Department of the Autonomous Region</t>
  </si>
  <si>
    <t>During production and operation, key precautions should be taken. The risk of structural damage, falling from heights, object strikes, mechanical injuries, vehicle injuries, drowning, adverse geological conditions, dust, noise, vibration, and other factors is low.</t>
  </si>
  <si>
    <t>According to the plan, the dam body displacement monitoring and infiltration line monitoring are carried out. The tailings pond is equipped with a spillway, which can adjust the water level in time. The dam break response mechanism has been formulated, and emergency response can be done in a timely manner.</t>
  </si>
  <si>
    <t>March 2026</t>
  </si>
  <si>
    <t>Henan Provincial Emergency Management Department</t>
  </si>
  <si>
    <t>Third-quarter 2025</t>
  </si>
  <si>
    <t>The tailings dam is operating normally, the risk is controllable, and there is no risk of dam failure</t>
  </si>
  <si>
    <t>The tailings dam, flood prevention and drainage facilities, anti-seepage facilities, geological disaster protection facilities, safety monitoring facilities and other auxiliary facilities of Yangyu Village tailings pond of Luoning Zijin Gold Smelting Co., Ltd. were constructed in accordance with the design, design change and design construction map of safety facilities. The construction procedures comply with the "Three Simultaneous" Supervision and Management Measures for Construction Project Safety Facilities "and the requirements of laws and regulations and standards. During the practice run, the safety management of tailings pond is normal, the safety facilities are reliable and effective, and the dangerous and harmful factors of tailings pond are controllable as a whole.</t>
  </si>
  <si>
    <t>TSF 1 #: Recycling
TSF 2 #: Running
TSF 3 #: Under Construction/Running</t>
  </si>
  <si>
    <t>Xiongcun Copper Mine Wujian Village Punu Tailing Dam</t>
  </si>
  <si>
    <t>Xinjiang Zijin Gold Co., Ltd. Sawa Yadun Gold Mine Tailings Dam</t>
  </si>
  <si>
    <t>Rosebel composite tailings pond system (tsf1~ 3)</t>
  </si>
  <si>
    <t>Luoning Zijin Gold Smelting Co., Ltd. Yangyu Tailings Dam</t>
  </si>
  <si>
    <t>Luoning Zijin Gold Smelting Co., Ltd. Beicun Tailings Dam</t>
  </si>
  <si>
    <t>Hunan Zijin Lithium Industry Co., Ltd. Shiluotang Tailing Dam</t>
  </si>
  <si>
    <t>Xizang Xianglong Mining Co., Ltd. Junuo Copper Mine Baiweng Puqu Tailing Dam</t>
  </si>
  <si>
    <t>On January 15, 2025, the "Review Opinion on the Design of Safety Facilities for Baiweng Puqu Tailings Dam Project of Xizang Xianglong Mining Co., Ltd." has been obtained.</t>
  </si>
  <si>
    <t>According to the design, the tailings dam of Sawayadun Gold Mine is a valley-type tailings pond, and a tailings dam is built at the mouth of the ditch to enclose the mountain body to form a reservoir. No adverse geological phenomena such as debris flow, fracture, landslide, collapse, underground natural caves, karst, goaf, ground fissures, etc. are found in the tailings pond. There are no unstable slopes, and there are a small number of rockfalls formed by collapse at the foot of the slope in the ridge and local exposed areas of steep mountain slopes. The length is generally 20-40cm. The scale is small, the damage consequences are not serious, and the overall stability of the tailings pond is not affected.</t>
  </si>
  <si>
    <t>New tailings dam in Xinhengji Taipingdong gold mine, Guizhou</t>
  </si>
  <si>
    <t>Hunan Zijin New Material Co., Ltd</t>
  </si>
  <si>
    <t>Shanghang Zijin Railway Co.,Ltd</t>
  </si>
  <si>
    <t>Guizhou Xinhengji</t>
  </si>
  <si>
    <t>Hunan Zijin Lithium Industry Co. , Ltd.</t>
  </si>
  <si>
    <t>Xizang Xianglong Mining Co., Ltd.</t>
  </si>
  <si>
    <t>Xizang Ali Lago Resources Co., Ltd.</t>
  </si>
  <si>
    <t>Xizang Tianyuan Mining Resources Development Co., Ltd.</t>
  </si>
  <si>
    <t>Zijin Gold Technology (Hainan) Co., Ltd.</t>
  </si>
  <si>
    <t>Zijin Gold Jewelry Co.,Ltd</t>
  </si>
  <si>
    <t>Xiamen Zijin Mining and Metallurgy Technology Co., Ltd.</t>
  </si>
  <si>
    <t>Fujian Zijin Engineering Technology Co., Ltd.</t>
  </si>
  <si>
    <t>Construction</t>
  </si>
  <si>
    <t>Technical</t>
  </si>
  <si>
    <t>Rail Transportation</t>
  </si>
  <si>
    <t>New energy and new materials</t>
  </si>
  <si>
    <t>Tonnes</t>
  </si>
  <si>
    <t>g/cny million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</si>
</sst>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64" formatCode="yyyy&quot;年&quot;m&quot;月&quot;;@"/>
    <numFmt numFmtId="165" formatCode="_ * #,##0_ ;_ * \-#,##0_ ;_ * &quot;-&quot;??_ ;_ @_ "/>
    <numFmt numFmtId="166" formatCode="0.0%"/>
    <numFmt numFmtId="167" formatCode="0.00_ "/>
    <numFmt numFmtId="168" formatCode="#,##0.00_ "/>
    <numFmt numFmtId="169" formatCode="0.0"/>
    <numFmt numFmtId="170" formatCode="#,##0_ "/>
    <numFmt numFmtId="171" formatCode="_ * #,##0.00000_ ;_ * \-#,##0.00000_ ;_ * &quot;-&quot;??_ ;_ @_ "/>
    <numFmt numFmtId="172" formatCode="_ * #,##0.00_ ;_ * \-#,##0.00_ ;_ * &quot;-&quot;??.00_ ;_ @_ "/>
    <numFmt numFmtId="173" formatCode="0.00_);[Red]\(0.00\)"/>
    <numFmt numFmtId="174" formatCode="0_ "/>
    <numFmt numFmtId="175" formatCode="#,##0.0000"/>
    <numFmt numFmtId="176" formatCode="_ * #,##0.0000_ ;_ * \-#,##0.0000_ ;_ * &quot;-&quot;??_ ;_ @_ "/>
    <numFmt numFmtId="177" formatCode="_ * #,##0.0000000_ ;_ * \-#,##0.0000000_ ;_ * &quot;-&quot;??_ ;_ @_ "/>
    <numFmt numFmtId="178" formatCode="_ * #,##0.000000_ ;_ * \-#,##0.000000_ ;_ * &quot;-&quot;??_ ;_ @_ "/>
  </numFmts>
  <fonts count="74">
    <font>
      <sz val="11"/>
      <color theme="1"/>
      <name val="Calibri"/>
      <charset val="134"/>
      <scheme val="minor"/>
    </font>
    <font>
      <sz val="11"/>
      <color indexed="8"/>
      <name val="Calibri"/>
      <family val="2"/>
      <scheme val="minor"/>
    </font>
    <font>
      <sz val="11"/>
      <color indexed="8"/>
      <name val="宋体"/>
      <charset val="134"/>
    </font>
    <font>
      <sz val="11"/>
      <name val="宋体"/>
      <charset val="134"/>
    </font>
    <font>
      <b/>
      <sz val="20"/>
      <color rgb="FFC00000"/>
      <name val="Calibri"/>
      <family val="2"/>
      <scheme val="minor"/>
    </font>
    <font>
      <b/>
      <sz val="20"/>
      <color rgb="FF806000"/>
      <name val="黑体"/>
      <family val="3"/>
      <charset val="134"/>
    </font>
    <font>
      <b/>
      <sz val="14"/>
      <color theme="1"/>
      <name val="Calibri"/>
      <family val="2"/>
      <scheme val="minor"/>
    </font>
    <font>
      <sz val="11"/>
      <name val="Calibri"/>
      <family val="2"/>
      <scheme val="minor"/>
    </font>
    <font>
      <sz val="11"/>
      <color rgb="FFFF0000"/>
      <name val="Calibri"/>
      <family val="2"/>
      <scheme val="minor"/>
    </font>
    <font>
      <b/>
      <sz val="36"/>
      <color rgb="FFFF0000"/>
      <name val="Calibri"/>
      <family val="2"/>
      <scheme val="minor"/>
    </font>
    <font>
      <sz val="11"/>
      <color theme="1"/>
      <name val="黑体"/>
      <family val="3"/>
      <charset val="134"/>
    </font>
    <font>
      <b/>
      <sz val="18"/>
      <color rgb="FFC00000"/>
      <name val="Calibri"/>
      <family val="2"/>
      <scheme val="minor"/>
    </font>
    <font>
      <b/>
      <sz val="11"/>
      <color rgb="FFC00000"/>
      <name val="黑体"/>
      <family val="3"/>
      <charset val="134"/>
    </font>
    <font>
      <b/>
      <u/>
      <sz val="12"/>
      <color rgb="FFC00000"/>
      <name val="黑体"/>
      <family val="3"/>
      <charset val="134"/>
    </font>
    <font>
      <b/>
      <sz val="11"/>
      <color theme="0"/>
      <name val="黑体"/>
      <family val="3"/>
      <charset val="134"/>
    </font>
    <font>
      <b/>
      <sz val="11"/>
      <color theme="9" tint="-0.249977111117893"/>
      <name val="黑体"/>
      <family val="3"/>
      <charset val="134"/>
    </font>
    <font>
      <b/>
      <sz val="16"/>
      <color rgb="FF806000"/>
      <name val="黑体"/>
      <family val="3"/>
      <charset val="134"/>
    </font>
    <font>
      <b/>
      <sz val="12"/>
      <color rgb="FFC00000"/>
      <name val="黑体"/>
      <family val="3"/>
      <charset val="134"/>
    </font>
    <font>
      <b/>
      <sz val="11"/>
      <color theme="1"/>
      <name val="黑体"/>
      <family val="3"/>
      <charset val="134"/>
    </font>
    <font>
      <sz val="16"/>
      <color rgb="FF806000"/>
      <name val="黑体"/>
      <family val="3"/>
      <charset val="134"/>
    </font>
    <font>
      <sz val="11"/>
      <name val="黑体"/>
      <family val="3"/>
      <charset val="134"/>
    </font>
    <font>
      <b/>
      <sz val="11"/>
      <color rgb="FF000000"/>
      <name val="黑体"/>
      <family val="3"/>
      <charset val="134"/>
    </font>
    <font>
      <b/>
      <sz val="11"/>
      <color rgb="FFFF0000"/>
      <name val="黑体"/>
      <family val="3"/>
      <charset val="134"/>
    </font>
    <font>
      <sz val="11"/>
      <color rgb="FFFF0000"/>
      <name val="黑体"/>
      <family val="3"/>
      <charset val="134"/>
    </font>
    <font>
      <sz val="11"/>
      <color rgb="FF000000"/>
      <name val="黑体"/>
      <family val="3"/>
      <charset val="134"/>
    </font>
    <font>
      <i/>
      <sz val="9"/>
      <color theme="1"/>
      <name val="黑体"/>
      <family val="3"/>
      <charset val="134"/>
    </font>
    <font>
      <i/>
      <sz val="9"/>
      <color rgb="FF000000"/>
      <name val="黑体"/>
      <family val="3"/>
      <charset val="134"/>
    </font>
    <font>
      <sz val="9"/>
      <color rgb="FF000000"/>
      <name val="黑体"/>
      <family val="3"/>
      <charset val="134"/>
    </font>
    <font>
      <i/>
      <sz val="9"/>
      <name val="黑体"/>
      <family val="3"/>
      <charset val="134"/>
    </font>
    <font>
      <sz val="9"/>
      <color theme="1"/>
      <name val="Calibri"/>
      <family val="2"/>
      <scheme val="minor"/>
    </font>
    <font>
      <b/>
      <sz val="11"/>
      <name val="黑体"/>
      <family val="3"/>
      <charset val="134"/>
    </font>
    <font>
      <sz val="12"/>
      <color theme="1"/>
      <name val="黑体"/>
      <family val="3"/>
      <charset val="134"/>
    </font>
    <font>
      <sz val="11"/>
      <color rgb="FF806000"/>
      <name val="黑体"/>
      <family val="3"/>
      <charset val="134"/>
    </font>
    <font>
      <b/>
      <sz val="11"/>
      <color theme="1"/>
      <name val="Calibri"/>
      <family val="2"/>
      <scheme val="minor"/>
    </font>
    <font>
      <sz val="9"/>
      <color theme="1"/>
      <name val="黑体"/>
      <family val="3"/>
      <charset val="134"/>
    </font>
    <font>
      <i/>
      <sz val="11"/>
      <color theme="1"/>
      <name val="黑体"/>
      <family val="3"/>
      <charset val="134"/>
    </font>
    <font>
      <b/>
      <sz val="14"/>
      <color theme="7" tint="-0.249977111117893"/>
      <name val="Calibri"/>
      <family val="2"/>
      <scheme val="minor"/>
    </font>
    <font>
      <sz val="12"/>
      <color theme="1"/>
      <name val="宋体"/>
      <charset val="134"/>
    </font>
    <font>
      <sz val="11"/>
      <color rgb="FF000000"/>
      <name val="Arial"/>
      <family val="2"/>
    </font>
    <font>
      <sz val="11"/>
      <color theme="1"/>
      <name val="Calibri"/>
      <family val="2"/>
      <scheme val="minor"/>
    </font>
    <font>
      <sz val="9"/>
      <name val="Calibri"/>
      <family val="2"/>
      <scheme val="minor"/>
    </font>
    <font>
      <sz val="11"/>
      <color theme="1"/>
      <name val="Calibri"/>
      <family val="2"/>
      <scheme val="minor"/>
    </font>
    <font>
      <b/>
      <sz val="20"/>
      <name val="宋体"/>
      <charset val="134"/>
    </font>
    <font>
      <sz val="11"/>
      <color indexed="8"/>
      <name val="Calibri"/>
      <family val="2"/>
      <scheme val="minor"/>
    </font>
    <font>
      <sz val="11"/>
      <color theme="1"/>
      <name val="Calibri"/>
      <family val="3"/>
      <charset val="134"/>
      <scheme val="minor"/>
    </font>
    <font>
      <b/>
      <sz val="20"/>
      <color rgb="FFC00000"/>
      <name val="Calibri"/>
      <family val="3"/>
      <charset val="134"/>
      <scheme val="minor"/>
    </font>
    <font>
      <sz val="11"/>
      <color indexed="8"/>
      <name val="Calibri"/>
      <family val="3"/>
      <charset val="134"/>
      <scheme val="minor"/>
    </font>
    <font>
      <sz val="11"/>
      <name val="Calibri"/>
      <family val="3"/>
      <charset val="134"/>
      <scheme val="minor"/>
    </font>
    <font>
      <b/>
      <sz val="11"/>
      <color theme="1"/>
      <name val="Arial"/>
      <family val="2"/>
    </font>
    <font>
      <sz val="11"/>
      <color theme="1"/>
      <name val="Arial"/>
      <family val="2"/>
    </font>
    <font>
      <b/>
      <u/>
      <sz val="12"/>
      <color rgb="FFC00000"/>
      <name val="Arial"/>
      <family val="2"/>
    </font>
    <font>
      <b/>
      <u/>
      <sz val="12"/>
      <color rgb="FFC00000"/>
      <name val="宋体"/>
      <charset val="134"/>
    </font>
    <font>
      <sz val="11"/>
      <color rgb="FF000000"/>
      <name val="Arial"/>
      <family val="2"/>
    </font>
    <font>
      <b/>
      <vertAlign val="superscript"/>
      <sz val="11"/>
      <color theme="1"/>
      <name val="Arial"/>
      <family val="2"/>
    </font>
    <font>
      <vertAlign val="subscript"/>
      <sz val="11"/>
      <color rgb="FF000000"/>
      <name val="Arial"/>
      <family val="2"/>
    </font>
    <font>
      <b/>
      <sz val="11"/>
      <color rgb="FF000000"/>
      <name val="Arial"/>
      <family val="2"/>
    </font>
    <font>
      <b/>
      <sz val="11"/>
      <color theme="1"/>
      <name val="Arial"/>
      <family val="2"/>
    </font>
    <font>
      <sz val="11"/>
      <color theme="1"/>
      <name val="Arial"/>
      <family val="2"/>
    </font>
    <font>
      <b/>
      <u/>
      <sz val="11"/>
      <color theme="9" tint="-0.249977111117893"/>
      <name val="Arial"/>
      <family val="2"/>
    </font>
    <font>
      <b/>
      <u/>
      <sz val="12"/>
      <color rgb="FFC00000"/>
      <name val="Arial"/>
      <family val="2"/>
    </font>
    <font>
      <b/>
      <sz val="11"/>
      <color theme="0"/>
      <name val="Arial"/>
      <family val="2"/>
    </font>
    <font>
      <i/>
      <sz val="9"/>
      <color theme="1"/>
      <name val="Arial"/>
      <family val="2"/>
    </font>
    <font>
      <b/>
      <sz val="20"/>
      <color rgb="FF806000"/>
      <name val="Arial"/>
      <family val="2"/>
    </font>
    <font>
      <b/>
      <u/>
      <sz val="11"/>
      <color rgb="FFC00000"/>
      <name val="Arial"/>
      <family val="2"/>
    </font>
    <font>
      <i/>
      <sz val="11"/>
      <color rgb="FF000000"/>
      <name val="Arial"/>
      <family val="2"/>
    </font>
    <font>
      <i/>
      <sz val="11"/>
      <name val="Arial"/>
      <family val="2"/>
    </font>
    <font>
      <sz val="11"/>
      <name val="Arial"/>
      <family val="2"/>
    </font>
    <font>
      <i/>
      <sz val="11"/>
      <color theme="1"/>
      <name val="Arial"/>
      <family val="2"/>
    </font>
    <font>
      <b/>
      <sz val="11"/>
      <name val="Arial"/>
      <family val="2"/>
    </font>
    <font>
      <b/>
      <sz val="11"/>
      <color indexed="8"/>
      <name val="Arial"/>
      <family val="2"/>
    </font>
    <font>
      <i/>
      <sz val="11"/>
      <name val="宋体"/>
      <charset val="134"/>
    </font>
    <font>
      <sz val="11"/>
      <name val="Arial"/>
      <family val="2"/>
    </font>
    <font>
      <sz val="11"/>
      <name val="Arial"/>
      <family val="2"/>
      <charset val="134"/>
    </font>
    <font>
      <b/>
      <u/>
      <sz val="11"/>
      <name val="Arial"/>
      <family val="2"/>
      <charset val="134"/>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57884456923126"/>
        <bgColor indexed="64"/>
      </patternFill>
    </fill>
    <fill>
      <patternFill patternType="solid">
        <fgColor theme="0" tint="-4.9989318521683403E-2"/>
        <bgColor indexed="64"/>
      </patternFill>
    </fill>
    <fill>
      <patternFill patternType="solid">
        <fgColor theme="9" tint="0.39963988158818325"/>
        <bgColor indexed="64"/>
      </patternFill>
    </fill>
    <fill>
      <patternFill patternType="solid">
        <fgColor theme="9" tint="0.39954832605975527"/>
        <bgColor indexed="64"/>
      </patternFill>
    </fill>
    <fill>
      <patternFill patternType="solid">
        <fgColor rgb="FFFFFFFF"/>
        <bgColor indexed="64"/>
      </patternFill>
    </fill>
    <fill>
      <patternFill patternType="solid">
        <fgColor theme="9" tint="0.39994506668294322"/>
        <bgColor indexed="64"/>
      </patternFill>
    </fill>
    <fill>
      <patternFill patternType="solid">
        <fgColor theme="9" tint="0.39960936307870726"/>
        <bgColor indexed="64"/>
      </patternFill>
    </fill>
  </fills>
  <borders count="2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double">
        <color auto="1"/>
      </top>
      <bottom style="double">
        <color auto="1"/>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2">
    <xf numFmtId="0" fontId="0" fillId="0" borderId="0"/>
    <xf numFmtId="43" fontId="39" fillId="0" borderId="0" applyFont="0" applyFill="0" applyBorder="0" applyAlignment="0" applyProtection="0">
      <alignment vertical="center"/>
    </xf>
    <xf numFmtId="9" fontId="39" fillId="0" borderId="0" applyFont="0" applyFill="0" applyBorder="0" applyAlignment="0" applyProtection="0">
      <alignment vertical="center"/>
    </xf>
    <xf numFmtId="0" fontId="39" fillId="0" borderId="0">
      <alignment vertical="center"/>
    </xf>
    <xf numFmtId="0" fontId="39" fillId="0" borderId="0">
      <alignment vertical="center"/>
    </xf>
    <xf numFmtId="9" fontId="39" fillId="0" borderId="0" applyFont="0" applyFill="0" applyBorder="0" applyAlignment="0" applyProtection="0"/>
    <xf numFmtId="0" fontId="39" fillId="0" borderId="0">
      <alignment vertical="center"/>
    </xf>
    <xf numFmtId="0" fontId="39" fillId="0" borderId="0">
      <alignment vertical="center"/>
    </xf>
    <xf numFmtId="0" fontId="39" fillId="0" borderId="0">
      <alignment vertical="center"/>
    </xf>
    <xf numFmtId="0" fontId="39" fillId="0" borderId="0"/>
    <xf numFmtId="0" fontId="39" fillId="0" borderId="0"/>
    <xf numFmtId="0" fontId="39" fillId="0" borderId="0">
      <alignment vertical="center"/>
    </xf>
    <xf numFmtId="0" fontId="39" fillId="0" borderId="0">
      <alignment vertical="center"/>
    </xf>
    <xf numFmtId="0" fontId="2" fillId="0" borderId="0">
      <alignment vertical="center"/>
    </xf>
    <xf numFmtId="0" fontId="39" fillId="0" borderId="0"/>
    <xf numFmtId="0" fontId="39" fillId="0" borderId="0">
      <alignment vertical="center"/>
    </xf>
    <xf numFmtId="0" fontId="39" fillId="0" borderId="0"/>
    <xf numFmtId="0" fontId="39" fillId="0" borderId="0">
      <alignment vertical="center"/>
    </xf>
    <xf numFmtId="43" fontId="39" fillId="0" borderId="0" applyFont="0" applyFill="0" applyBorder="0" applyAlignment="0" applyProtection="0">
      <alignment vertical="center"/>
    </xf>
    <xf numFmtId="0" fontId="41" fillId="0" borderId="0">
      <alignment vertical="center"/>
    </xf>
    <xf numFmtId="0" fontId="41" fillId="0" borderId="0"/>
    <xf numFmtId="0" fontId="44" fillId="0" borderId="0"/>
  </cellStyleXfs>
  <cellXfs count="441">
    <xf numFmtId="0" fontId="0" fillId="0" borderId="0" xfId="0"/>
    <xf numFmtId="0" fontId="5" fillId="2" borderId="0" xfId="0" applyFont="1" applyFill="1" applyAlignment="1">
      <alignment vertical="center"/>
    </xf>
    <xf numFmtId="0" fontId="0" fillId="2" borderId="0" xfId="0" applyFill="1" applyAlignment="1">
      <alignment horizontal="right" vertical="top"/>
    </xf>
    <xf numFmtId="0" fontId="39" fillId="2" borderId="0" xfId="9" applyFill="1"/>
    <xf numFmtId="0" fontId="5" fillId="2" borderId="0" xfId="12" applyFont="1" applyFill="1">
      <alignment vertical="center"/>
    </xf>
    <xf numFmtId="0" fontId="39" fillId="2" borderId="0" xfId="12" applyFill="1" applyAlignment="1"/>
    <xf numFmtId="0" fontId="1" fillId="3" borderId="2" xfId="9" applyFont="1" applyFill="1" applyBorder="1" applyAlignment="1">
      <alignment horizontal="center" vertical="center"/>
    </xf>
    <xf numFmtId="0" fontId="7" fillId="2" borderId="2" xfId="12" applyFont="1" applyFill="1" applyBorder="1" applyAlignment="1">
      <alignment horizontal="center" vertical="center" wrapText="1"/>
    </xf>
    <xf numFmtId="0" fontId="7" fillId="0" borderId="2" xfId="12" applyFont="1" applyBorder="1" applyAlignment="1">
      <alignment horizontal="left" vertical="center" wrapText="1"/>
    </xf>
    <xf numFmtId="0" fontId="7" fillId="0" borderId="2" xfId="12" applyFont="1" applyBorder="1" applyAlignment="1">
      <alignment horizontal="center" vertical="center" wrapText="1"/>
    </xf>
    <xf numFmtId="0" fontId="7" fillId="0" borderId="2" xfId="12" applyFont="1" applyBorder="1" applyAlignment="1">
      <alignment horizontal="right" vertical="center" wrapText="1"/>
    </xf>
    <xf numFmtId="14" fontId="7" fillId="0" borderId="2" xfId="12" applyNumberFormat="1" applyFont="1" applyBorder="1" applyAlignment="1">
      <alignment horizontal="right" vertical="center" wrapText="1"/>
    </xf>
    <xf numFmtId="14" fontId="7" fillId="2" borderId="2" xfId="12" applyNumberFormat="1" applyFont="1" applyFill="1" applyBorder="1" applyAlignment="1">
      <alignment horizontal="right" vertical="center" wrapText="1"/>
    </xf>
    <xf numFmtId="0" fontId="7" fillId="0" borderId="2" xfId="9" applyFont="1" applyBorder="1" applyAlignment="1">
      <alignment horizontal="right"/>
    </xf>
    <xf numFmtId="14" fontId="7" fillId="2" borderId="2" xfId="12" applyNumberFormat="1" applyFont="1" applyFill="1" applyBorder="1" applyAlignment="1">
      <alignment horizontal="center" vertical="center" wrapText="1"/>
    </xf>
    <xf numFmtId="0" fontId="7" fillId="0" borderId="2" xfId="17" applyFont="1" applyBorder="1" applyAlignment="1">
      <alignment horizontal="right" vertical="center" wrapText="1"/>
    </xf>
    <xf numFmtId="14" fontId="7" fillId="0" borderId="2" xfId="17" applyNumberFormat="1" applyFont="1" applyBorder="1" applyAlignment="1">
      <alignment horizontal="right" vertical="center" wrapText="1"/>
    </xf>
    <xf numFmtId="14" fontId="7" fillId="2" borderId="2" xfId="12" applyNumberFormat="1" applyFont="1" applyFill="1" applyBorder="1" applyAlignment="1">
      <alignment horizontal="left" vertical="center" wrapText="1"/>
    </xf>
    <xf numFmtId="14" fontId="8" fillId="2" borderId="2" xfId="12" applyNumberFormat="1" applyFont="1" applyFill="1" applyBorder="1" applyAlignment="1">
      <alignment horizontal="right" vertical="center" wrapText="1"/>
    </xf>
    <xf numFmtId="0" fontId="39" fillId="0" borderId="2" xfId="9" applyBorder="1" applyAlignment="1">
      <alignment horizontal="left" vertical="center"/>
    </xf>
    <xf numFmtId="0" fontId="39" fillId="0" borderId="2" xfId="9" applyBorder="1" applyAlignment="1">
      <alignment horizontal="center" vertical="center" wrapText="1"/>
    </xf>
    <xf numFmtId="0" fontId="39" fillId="0" borderId="2" xfId="9" applyBorder="1" applyAlignment="1">
      <alignment horizontal="center" vertical="center"/>
    </xf>
    <xf numFmtId="0" fontId="39" fillId="0" borderId="2" xfId="9" applyBorder="1" applyAlignment="1">
      <alignment horizontal="right" vertical="center"/>
    </xf>
    <xf numFmtId="14" fontId="39" fillId="0" borderId="2" xfId="9" applyNumberFormat="1" applyBorder="1" applyAlignment="1">
      <alignment horizontal="right" vertical="center"/>
    </xf>
    <xf numFmtId="0" fontId="39" fillId="0" borderId="2" xfId="9" applyBorder="1"/>
    <xf numFmtId="14" fontId="39" fillId="0" borderId="2" xfId="9" applyNumberFormat="1" applyBorder="1"/>
    <xf numFmtId="0" fontId="39" fillId="0" borderId="2" xfId="9" applyBorder="1" applyAlignment="1">
      <alignment vertical="center"/>
    </xf>
    <xf numFmtId="14" fontId="39" fillId="0" borderId="2" xfId="9" applyNumberFormat="1" applyBorder="1" applyAlignment="1">
      <alignment vertical="center"/>
    </xf>
    <xf numFmtId="0" fontId="7" fillId="2" borderId="2" xfId="12" applyFont="1" applyFill="1" applyBorder="1" applyAlignment="1">
      <alignment horizontal="right" vertical="center" wrapText="1"/>
    </xf>
    <xf numFmtId="0" fontId="39" fillId="2" borderId="2" xfId="9" applyFill="1" applyBorder="1" applyAlignment="1">
      <alignment horizontal="left"/>
    </xf>
    <xf numFmtId="0" fontId="39" fillId="2" borderId="2" xfId="9" applyFill="1" applyBorder="1" applyAlignment="1">
      <alignment horizontal="center"/>
    </xf>
    <xf numFmtId="0" fontId="39" fillId="2" borderId="2" xfId="9" applyFill="1" applyBorder="1" applyAlignment="1">
      <alignment horizontal="right"/>
    </xf>
    <xf numFmtId="14" fontId="39" fillId="2" borderId="2" xfId="9" applyNumberFormat="1" applyFill="1" applyBorder="1" applyAlignment="1">
      <alignment horizontal="right"/>
    </xf>
    <xf numFmtId="14" fontId="39" fillId="2" borderId="2" xfId="9" applyNumberFormat="1" applyFill="1" applyBorder="1" applyAlignment="1">
      <alignment horizontal="center"/>
    </xf>
    <xf numFmtId="0" fontId="39" fillId="2" borderId="2" xfId="9" applyFill="1" applyBorder="1"/>
    <xf numFmtId="0" fontId="8" fillId="2" borderId="0" xfId="9" applyFont="1" applyFill="1"/>
    <xf numFmtId="0" fontId="39" fillId="2" borderId="0" xfId="12" applyFill="1" applyAlignment="1">
      <alignment horizontal="right" vertical="top"/>
    </xf>
    <xf numFmtId="0" fontId="9" fillId="2" borderId="0" xfId="9" applyFont="1" applyFill="1" applyAlignment="1">
      <alignment vertical="top"/>
    </xf>
    <xf numFmtId="0" fontId="10" fillId="2" borderId="0" xfId="0" applyFont="1" applyFill="1" applyAlignment="1">
      <alignment horizontal="center"/>
    </xf>
    <xf numFmtId="0" fontId="10" fillId="2" borderId="0" xfId="0" applyFont="1" applyFill="1"/>
    <xf numFmtId="0" fontId="13" fillId="2" borderId="0" xfId="0" applyFont="1" applyFill="1" applyAlignment="1">
      <alignment vertical="center"/>
    </xf>
    <xf numFmtId="0" fontId="14" fillId="4" borderId="4" xfId="0" applyFont="1" applyFill="1" applyBorder="1" applyAlignment="1">
      <alignment horizontal="right" vertical="center" wrapText="1"/>
    </xf>
    <xf numFmtId="0" fontId="10" fillId="2" borderId="6" xfId="0" applyFont="1" applyFill="1" applyBorder="1" applyAlignment="1">
      <alignment horizontal="left" vertical="center" wrapText="1"/>
    </xf>
    <xf numFmtId="165" fontId="10" fillId="2" borderId="6" xfId="1" applyNumberFormat="1" applyFont="1" applyFill="1" applyBorder="1" applyAlignment="1">
      <alignment horizontal="right" vertical="center" wrapText="1"/>
    </xf>
    <xf numFmtId="165" fontId="10" fillId="2" borderId="7" xfId="1" applyNumberFormat="1" applyFont="1" applyFill="1" applyBorder="1" applyAlignment="1">
      <alignment horizontal="right" vertical="center" wrapText="1"/>
    </xf>
    <xf numFmtId="0" fontId="10" fillId="2" borderId="6" xfId="0" applyFont="1" applyFill="1" applyBorder="1" applyAlignment="1">
      <alignment horizontal="right" vertical="center" wrapText="1"/>
    </xf>
    <xf numFmtId="0" fontId="10" fillId="2" borderId="7" xfId="0" applyFont="1" applyFill="1" applyBorder="1" applyAlignment="1">
      <alignment horizontal="right" vertical="center" wrapText="1"/>
    </xf>
    <xf numFmtId="0" fontId="10" fillId="2" borderId="8" xfId="0" applyFont="1" applyFill="1" applyBorder="1" applyAlignment="1">
      <alignment horizontal="left" vertical="center" wrapText="1"/>
    </xf>
    <xf numFmtId="165" fontId="10" fillId="2" borderId="8" xfId="1" applyNumberFormat="1" applyFont="1" applyFill="1" applyBorder="1" applyAlignment="1">
      <alignment horizontal="right" vertical="center" wrapText="1"/>
    </xf>
    <xf numFmtId="166" fontId="10" fillId="2" borderId="0" xfId="2" applyNumberFormat="1" applyFont="1" applyFill="1" applyAlignment="1"/>
    <xf numFmtId="0" fontId="14" fillId="4" borderId="9" xfId="0" applyFont="1" applyFill="1" applyBorder="1" applyAlignment="1">
      <alignment horizontal="right" vertical="center" wrapText="1"/>
    </xf>
    <xf numFmtId="9" fontId="10" fillId="2" borderId="8" xfId="0" applyNumberFormat="1" applyFont="1" applyFill="1" applyBorder="1" applyAlignment="1">
      <alignment horizontal="right" vertical="center" wrapText="1"/>
    </xf>
    <xf numFmtId="166" fontId="10" fillId="2" borderId="8" xfId="2" applyNumberFormat="1" applyFont="1" applyFill="1" applyBorder="1" applyAlignment="1">
      <alignment horizontal="right" vertical="center" wrapText="1"/>
    </xf>
    <xf numFmtId="0" fontId="16" fillId="2" borderId="0" xfId="0" applyFont="1" applyFill="1" applyAlignment="1">
      <alignment horizontal="center" vertical="center"/>
    </xf>
    <xf numFmtId="0" fontId="17" fillId="2" borderId="0" xfId="0" applyFont="1" applyFill="1" applyAlignment="1">
      <alignment vertical="center"/>
    </xf>
    <xf numFmtId="9" fontId="10" fillId="2" borderId="5" xfId="0" applyNumberFormat="1" applyFont="1" applyFill="1" applyBorder="1" applyAlignment="1">
      <alignment horizontal="right" vertical="center" wrapText="1"/>
    </xf>
    <xf numFmtId="10" fontId="10" fillId="2" borderId="5" xfId="0" applyNumberFormat="1" applyFont="1" applyFill="1" applyBorder="1" applyAlignment="1">
      <alignment horizontal="right" vertical="center" wrapText="1"/>
    </xf>
    <xf numFmtId="10" fontId="10" fillId="2" borderId="6" xfId="0" applyNumberFormat="1" applyFont="1" applyFill="1" applyBorder="1" applyAlignment="1">
      <alignment horizontal="right" vertical="center" wrapText="1"/>
    </xf>
    <xf numFmtId="10" fontId="10" fillId="2" borderId="7" xfId="0" applyNumberFormat="1" applyFont="1" applyFill="1" applyBorder="1" applyAlignment="1">
      <alignment horizontal="right" vertical="center" wrapText="1"/>
    </xf>
    <xf numFmtId="0" fontId="10" fillId="2" borderId="5" xfId="0" applyFont="1" applyFill="1" applyBorder="1" applyAlignment="1">
      <alignment horizontal="right" vertical="center" wrapText="1"/>
    </xf>
    <xf numFmtId="0" fontId="10" fillId="0" borderId="5" xfId="0" applyFont="1" applyBorder="1" applyAlignment="1">
      <alignment horizontal="right" vertical="center" wrapText="1"/>
    </xf>
    <xf numFmtId="0" fontId="10" fillId="2" borderId="0" xfId="0" applyFont="1" applyFill="1" applyAlignment="1">
      <alignment horizontal="left"/>
    </xf>
    <xf numFmtId="0" fontId="10" fillId="2" borderId="8" xfId="0" applyFont="1" applyFill="1" applyBorder="1" applyAlignment="1">
      <alignment horizontal="right" vertical="center" wrapText="1"/>
    </xf>
    <xf numFmtId="0" fontId="18" fillId="2" borderId="0" xfId="0" applyFont="1" applyFill="1"/>
    <xf numFmtId="0" fontId="0" fillId="0" borderId="0" xfId="0" applyAlignment="1">
      <alignment vertical="center"/>
    </xf>
    <xf numFmtId="0" fontId="19" fillId="2" borderId="0" xfId="0" applyFont="1" applyFill="1" applyAlignment="1">
      <alignment horizontal="center" vertical="center"/>
    </xf>
    <xf numFmtId="2" fontId="10" fillId="2" borderId="6" xfId="0" applyNumberFormat="1" applyFont="1" applyFill="1" applyBorder="1" applyAlignment="1">
      <alignment horizontal="right" vertical="center" wrapText="1"/>
    </xf>
    <xf numFmtId="0" fontId="21" fillId="2" borderId="8" xfId="0" applyFont="1" applyFill="1" applyBorder="1" applyAlignment="1">
      <alignment horizontal="left" vertical="center"/>
    </xf>
    <xf numFmtId="167" fontId="21" fillId="2" borderId="8" xfId="0" applyNumberFormat="1" applyFont="1" applyFill="1" applyBorder="1" applyAlignment="1">
      <alignment horizontal="right" vertical="center" wrapText="1"/>
    </xf>
    <xf numFmtId="0" fontId="21" fillId="2" borderId="8" xfId="0" applyFont="1" applyFill="1" applyBorder="1" applyAlignment="1">
      <alignment horizontal="right" vertical="center" wrapText="1"/>
    </xf>
    <xf numFmtId="0" fontId="18" fillId="2" borderId="0" xfId="0" applyFont="1" applyFill="1" applyAlignment="1">
      <alignment horizontal="left" vertical="center" wrapText="1"/>
    </xf>
    <xf numFmtId="0" fontId="21" fillId="2" borderId="0" xfId="0" applyFont="1" applyFill="1" applyAlignment="1">
      <alignment horizontal="left" vertical="center" wrapText="1"/>
    </xf>
    <xf numFmtId="168" fontId="21" fillId="2" borderId="0" xfId="1" applyNumberFormat="1" applyFont="1" applyFill="1" applyBorder="1" applyAlignment="1">
      <alignment horizontal="right" vertical="center" wrapText="1"/>
    </xf>
    <xf numFmtId="0" fontId="22" fillId="2" borderId="0" xfId="0" applyFont="1" applyFill="1"/>
    <xf numFmtId="0" fontId="23" fillId="2" borderId="0" xfId="0" applyFont="1" applyFill="1"/>
    <xf numFmtId="0" fontId="18" fillId="2" borderId="6" xfId="0" applyFont="1" applyFill="1" applyBorder="1" applyAlignment="1">
      <alignment horizontal="left" vertical="center" wrapText="1"/>
    </xf>
    <xf numFmtId="0" fontId="21" fillId="2" borderId="6" xfId="0" applyFont="1" applyFill="1" applyBorder="1" applyAlignment="1">
      <alignment horizontal="left" vertical="center" wrapText="1"/>
    </xf>
    <xf numFmtId="165" fontId="21" fillId="2" borderId="6" xfId="1" applyNumberFormat="1" applyFont="1" applyFill="1" applyBorder="1" applyAlignment="1">
      <alignment horizontal="right" vertical="center" wrapText="1"/>
    </xf>
    <xf numFmtId="0" fontId="10" fillId="2" borderId="5" xfId="0" applyFont="1" applyFill="1" applyBorder="1" applyAlignment="1">
      <alignment vertical="center" wrapText="1"/>
    </xf>
    <xf numFmtId="43" fontId="10" fillId="2" borderId="5" xfId="1" applyFont="1" applyFill="1" applyBorder="1" applyAlignment="1">
      <alignment horizontal="right" vertical="center" wrapText="1"/>
    </xf>
    <xf numFmtId="0" fontId="10" fillId="2" borderId="6" xfId="0" applyFont="1" applyFill="1" applyBorder="1" applyAlignment="1">
      <alignment vertical="center" wrapText="1"/>
    </xf>
    <xf numFmtId="43" fontId="10" fillId="2" borderId="6" xfId="1" applyFont="1" applyFill="1" applyBorder="1" applyAlignment="1">
      <alignment horizontal="right" vertical="center" wrapText="1"/>
    </xf>
    <xf numFmtId="0" fontId="24" fillId="2" borderId="8" xfId="0" applyFont="1" applyFill="1" applyBorder="1" applyAlignment="1">
      <alignment horizontal="left" vertical="center"/>
    </xf>
    <xf numFmtId="167" fontId="24" fillId="2" borderId="8" xfId="0" applyNumberFormat="1" applyFont="1" applyFill="1" applyBorder="1" applyAlignment="1">
      <alignment horizontal="right" vertical="center" wrapText="1"/>
    </xf>
    <xf numFmtId="0" fontId="24" fillId="2" borderId="8" xfId="0" applyFont="1" applyFill="1" applyBorder="1" applyAlignment="1">
      <alignment horizontal="right" vertical="center" wrapText="1"/>
    </xf>
    <xf numFmtId="0" fontId="10" fillId="2" borderId="0" xfId="0" applyFont="1" applyFill="1" applyAlignment="1">
      <alignment horizontal="left" vertical="center"/>
    </xf>
    <xf numFmtId="0" fontId="14" fillId="6" borderId="9" xfId="0" applyFont="1" applyFill="1" applyBorder="1" applyAlignment="1">
      <alignment horizontal="left" vertical="center" wrapText="1"/>
    </xf>
    <xf numFmtId="0" fontId="15" fillId="5" borderId="6" xfId="0" applyFont="1" applyFill="1" applyBorder="1" applyAlignment="1">
      <alignment vertical="center"/>
    </xf>
    <xf numFmtId="43" fontId="10" fillId="0" borderId="6" xfId="1" applyFont="1" applyFill="1" applyBorder="1" applyAlignment="1">
      <alignment horizontal="right" vertical="center" wrapText="1"/>
    </xf>
    <xf numFmtId="0" fontId="24" fillId="2" borderId="6" xfId="0" applyFont="1" applyFill="1" applyBorder="1" applyAlignment="1">
      <alignment horizontal="left" vertical="center" wrapText="1"/>
    </xf>
    <xf numFmtId="168" fontId="24" fillId="0" borderId="6" xfId="0" applyNumberFormat="1" applyFont="1" applyBorder="1" applyAlignment="1">
      <alignment horizontal="right" vertical="center" wrapText="1"/>
    </xf>
    <xf numFmtId="168" fontId="24" fillId="2" borderId="6" xfId="1" applyNumberFormat="1" applyFont="1" applyFill="1" applyBorder="1" applyAlignment="1">
      <alignment horizontal="right" vertical="center" wrapText="1"/>
    </xf>
    <xf numFmtId="168" fontId="10" fillId="0" borderId="8" xfId="0" applyNumberFormat="1" applyFont="1" applyBorder="1" applyAlignment="1">
      <alignment horizontal="right" vertical="center" wrapText="1"/>
    </xf>
    <xf numFmtId="168" fontId="10" fillId="2" borderId="8" xfId="1" applyNumberFormat="1" applyFont="1" applyFill="1" applyBorder="1" applyAlignment="1">
      <alignment horizontal="right" vertical="center" wrapText="1"/>
    </xf>
    <xf numFmtId="0" fontId="24" fillId="2" borderId="8" xfId="0" applyFont="1" applyFill="1" applyBorder="1" applyAlignment="1">
      <alignment horizontal="left" vertical="center" wrapText="1"/>
    </xf>
    <xf numFmtId="43" fontId="10" fillId="0" borderId="8" xfId="1" applyFont="1" applyFill="1" applyBorder="1" applyAlignment="1">
      <alignment horizontal="right" vertical="center" wrapText="1"/>
    </xf>
    <xf numFmtId="43" fontId="10" fillId="2" borderId="8" xfId="1" applyFont="1" applyFill="1" applyBorder="1" applyAlignment="1">
      <alignment horizontal="right" vertical="center" wrapText="1"/>
    </xf>
    <xf numFmtId="43" fontId="24" fillId="0" borderId="8" xfId="1" applyFont="1" applyFill="1" applyBorder="1" applyAlignment="1">
      <alignment horizontal="right" vertical="center" wrapText="1"/>
    </xf>
    <xf numFmtId="0" fontId="24" fillId="2" borderId="0" xfId="0" applyFont="1" applyFill="1" applyAlignment="1">
      <alignment horizontal="left" vertical="center" wrapText="1"/>
    </xf>
    <xf numFmtId="0" fontId="24" fillId="2" borderId="0" xfId="0" applyFont="1" applyFill="1" applyAlignment="1">
      <alignment horizontal="right" vertical="center" wrapText="1"/>
    </xf>
    <xf numFmtId="169" fontId="10" fillId="2" borderId="0" xfId="0" applyNumberFormat="1" applyFont="1" applyFill="1"/>
    <xf numFmtId="43" fontId="24" fillId="2" borderId="0" xfId="1" applyFont="1" applyFill="1" applyBorder="1" applyAlignment="1">
      <alignment horizontal="right" vertical="center" wrapText="1"/>
    </xf>
    <xf numFmtId="170" fontId="24" fillId="2" borderId="6" xfId="1" applyNumberFormat="1" applyFont="1" applyFill="1" applyBorder="1" applyAlignment="1">
      <alignment horizontal="right" vertical="center" wrapText="1"/>
    </xf>
    <xf numFmtId="0" fontId="24" fillId="2" borderId="8" xfId="0" applyFont="1" applyFill="1" applyBorder="1" applyAlignment="1">
      <alignment horizontal="right" vertical="center"/>
    </xf>
    <xf numFmtId="0" fontId="10" fillId="2" borderId="6" xfId="0" applyFont="1" applyFill="1" applyBorder="1" applyAlignment="1">
      <alignment horizontal="right"/>
    </xf>
    <xf numFmtId="43" fontId="24" fillId="2" borderId="6" xfId="1" applyFont="1" applyFill="1" applyBorder="1" applyAlignment="1">
      <alignment horizontal="right" vertical="center" wrapText="1"/>
    </xf>
    <xf numFmtId="171" fontId="10" fillId="2" borderId="0" xfId="0" applyNumberFormat="1" applyFont="1" applyFill="1"/>
    <xf numFmtId="43" fontId="20" fillId="0" borderId="6" xfId="1" applyFont="1" applyFill="1" applyBorder="1" applyAlignment="1">
      <alignment horizontal="right" vertical="center" wrapText="1"/>
    </xf>
    <xf numFmtId="0" fontId="24" fillId="2" borderId="6" xfId="0" applyFont="1" applyFill="1" applyBorder="1" applyAlignment="1">
      <alignment horizontal="right" vertical="center" wrapText="1"/>
    </xf>
    <xf numFmtId="2" fontId="24" fillId="2" borderId="8" xfId="0" applyNumberFormat="1" applyFont="1" applyFill="1" applyBorder="1" applyAlignment="1">
      <alignment horizontal="right" vertical="center"/>
    </xf>
    <xf numFmtId="165" fontId="24" fillId="2" borderId="6" xfId="1" applyNumberFormat="1" applyFont="1" applyFill="1" applyBorder="1" applyAlignment="1">
      <alignment horizontal="left" vertical="center"/>
    </xf>
    <xf numFmtId="43" fontId="24" fillId="0" borderId="6" xfId="1" applyFont="1" applyFill="1" applyBorder="1" applyAlignment="1">
      <alignment horizontal="right" vertical="center" wrapText="1"/>
    </xf>
    <xf numFmtId="165" fontId="24" fillId="2" borderId="8" xfId="1" applyNumberFormat="1" applyFont="1" applyFill="1" applyBorder="1" applyAlignment="1">
      <alignment horizontal="left" vertical="center"/>
    </xf>
    <xf numFmtId="168" fontId="10" fillId="2" borderId="6" xfId="0" applyNumberFormat="1" applyFont="1" applyFill="1" applyBorder="1" applyAlignment="1">
      <alignment horizontal="right" vertical="center" wrapText="1"/>
    </xf>
    <xf numFmtId="170" fontId="10" fillId="2" borderId="6" xfId="0" applyNumberFormat="1" applyFont="1" applyFill="1" applyBorder="1" applyAlignment="1">
      <alignment horizontal="right" vertical="center" wrapText="1"/>
    </xf>
    <xf numFmtId="170" fontId="10" fillId="2" borderId="8" xfId="0" applyNumberFormat="1" applyFont="1" applyFill="1" applyBorder="1" applyAlignment="1">
      <alignment horizontal="right" vertical="center" wrapText="1"/>
    </xf>
    <xf numFmtId="4" fontId="10" fillId="2" borderId="6" xfId="0" applyNumberFormat="1" applyFont="1" applyFill="1" applyBorder="1" applyAlignment="1">
      <alignment horizontal="right" vertical="center" wrapText="1"/>
    </xf>
    <xf numFmtId="3" fontId="18" fillId="0" borderId="6" xfId="0" applyNumberFormat="1" applyFont="1" applyBorder="1" applyAlignment="1">
      <alignment horizontal="right" vertical="center" wrapText="1"/>
    </xf>
    <xf numFmtId="3" fontId="18" fillId="2" borderId="6" xfId="0" applyNumberFormat="1" applyFont="1" applyFill="1" applyBorder="1" applyAlignment="1">
      <alignment horizontal="right" vertical="center" wrapText="1"/>
    </xf>
    <xf numFmtId="3" fontId="10" fillId="2" borderId="6" xfId="0" applyNumberFormat="1" applyFont="1" applyFill="1" applyBorder="1" applyAlignment="1">
      <alignment horizontal="right" vertical="center" wrapText="1"/>
    </xf>
    <xf numFmtId="170" fontId="20" fillId="2" borderId="6" xfId="0" applyNumberFormat="1" applyFont="1" applyFill="1" applyBorder="1" applyAlignment="1">
      <alignment horizontal="right" vertical="center" wrapText="1"/>
    </xf>
    <xf numFmtId="3" fontId="30" fillId="0" borderId="6" xfId="0" applyNumberFormat="1" applyFont="1" applyBorder="1" applyAlignment="1">
      <alignment horizontal="right" vertical="center" wrapText="1"/>
    </xf>
    <xf numFmtId="3" fontId="30" fillId="2" borderId="6" xfId="0" applyNumberFormat="1" applyFont="1" applyFill="1" applyBorder="1" applyAlignment="1">
      <alignment horizontal="right" vertical="center" wrapText="1"/>
    </xf>
    <xf numFmtId="0" fontId="18" fillId="2" borderId="6" xfId="0" applyFont="1" applyFill="1" applyBorder="1" applyAlignment="1">
      <alignment horizontal="right" vertical="center" wrapText="1"/>
    </xf>
    <xf numFmtId="3" fontId="20" fillId="0" borderId="6" xfId="0" applyNumberFormat="1" applyFont="1" applyBorder="1" applyAlignment="1">
      <alignment horizontal="right" vertical="center" wrapText="1"/>
    </xf>
    <xf numFmtId="3" fontId="20" fillId="2" borderId="6" xfId="0" applyNumberFormat="1" applyFont="1" applyFill="1" applyBorder="1" applyAlignment="1">
      <alignment horizontal="right" vertical="center" wrapText="1"/>
    </xf>
    <xf numFmtId="0" fontId="18" fillId="2" borderId="8" xfId="0" applyFont="1" applyFill="1" applyBorder="1" applyAlignment="1">
      <alignment horizontal="left" vertical="center" wrapText="1"/>
    </xf>
    <xf numFmtId="168" fontId="18" fillId="0" borderId="8" xfId="0" applyNumberFormat="1" applyFont="1" applyBorder="1" applyAlignment="1">
      <alignment horizontal="right" vertical="center" wrapText="1"/>
    </xf>
    <xf numFmtId="168" fontId="18" fillId="2" borderId="8" xfId="0" applyNumberFormat="1" applyFont="1" applyFill="1" applyBorder="1" applyAlignment="1">
      <alignment horizontal="right" vertical="center" wrapText="1"/>
    </xf>
    <xf numFmtId="0" fontId="18" fillId="2" borderId="8" xfId="0" applyFont="1" applyFill="1" applyBorder="1" applyAlignment="1">
      <alignment horizontal="right" vertical="center" wrapText="1"/>
    </xf>
    <xf numFmtId="0" fontId="18" fillId="2" borderId="7" xfId="0" applyFont="1" applyFill="1" applyBorder="1" applyAlignment="1">
      <alignment horizontal="right" vertical="center" wrapText="1"/>
    </xf>
    <xf numFmtId="3" fontId="30" fillId="2" borderId="6" xfId="0" applyNumberFormat="1" applyFont="1" applyFill="1" applyBorder="1" applyAlignment="1">
      <alignment horizontal="left" vertical="center" wrapText="1"/>
    </xf>
    <xf numFmtId="170" fontId="18" fillId="2" borderId="8" xfId="0" applyNumberFormat="1" applyFont="1" applyFill="1" applyBorder="1" applyAlignment="1">
      <alignment horizontal="right" vertical="center" wrapText="1"/>
    </xf>
    <xf numFmtId="168" fontId="18" fillId="2" borderId="6" xfId="0" applyNumberFormat="1" applyFont="1" applyFill="1" applyBorder="1" applyAlignment="1">
      <alignment horizontal="right" vertical="center" wrapText="1"/>
    </xf>
    <xf numFmtId="168" fontId="10" fillId="2" borderId="8" xfId="0" applyNumberFormat="1" applyFont="1" applyFill="1" applyBorder="1" applyAlignment="1">
      <alignment horizontal="right" vertical="center" wrapText="1"/>
    </xf>
    <xf numFmtId="0" fontId="10" fillId="0" borderId="0" xfId="16" applyFont="1"/>
    <xf numFmtId="0" fontId="18" fillId="0" borderId="0" xfId="16" applyFont="1"/>
    <xf numFmtId="0" fontId="31" fillId="2" borderId="0" xfId="16" applyFont="1" applyFill="1"/>
    <xf numFmtId="0" fontId="10" fillId="2" borderId="0" xfId="16" applyFont="1" applyFill="1" applyAlignment="1">
      <alignment horizontal="center"/>
    </xf>
    <xf numFmtId="0" fontId="10" fillId="2" borderId="0" xfId="16" applyFont="1" applyFill="1"/>
    <xf numFmtId="0" fontId="5" fillId="2" borderId="0" xfId="16" applyFont="1" applyFill="1" applyAlignment="1">
      <alignment vertical="center"/>
    </xf>
    <xf numFmtId="0" fontId="14" fillId="7" borderId="9" xfId="16" applyFont="1" applyFill="1" applyBorder="1" applyAlignment="1">
      <alignment horizontal="left" vertical="center" wrapText="1"/>
    </xf>
    <xf numFmtId="0" fontId="14" fillId="7" borderId="9" xfId="16" applyFont="1" applyFill="1" applyBorder="1" applyAlignment="1">
      <alignment horizontal="right" vertical="center" wrapText="1"/>
    </xf>
    <xf numFmtId="0" fontId="10" fillId="2" borderId="6" xfId="16" applyFont="1" applyFill="1" applyBorder="1" applyAlignment="1">
      <alignment horizontal="left" vertical="center" wrapText="1"/>
    </xf>
    <xf numFmtId="2" fontId="24" fillId="2" borderId="6" xfId="16" applyNumberFormat="1" applyFont="1" applyFill="1" applyBorder="1" applyAlignment="1">
      <alignment horizontal="right" vertical="center" wrapText="1"/>
    </xf>
    <xf numFmtId="0" fontId="24" fillId="2" borderId="6" xfId="16" applyFont="1" applyFill="1" applyBorder="1" applyAlignment="1">
      <alignment horizontal="right" vertical="center" wrapText="1"/>
    </xf>
    <xf numFmtId="43" fontId="24" fillId="2" borderId="8" xfId="1" applyFont="1" applyFill="1" applyBorder="1" applyAlignment="1">
      <alignment horizontal="right" vertical="center" wrapText="1"/>
    </xf>
    <xf numFmtId="0" fontId="32" fillId="2" borderId="0" xfId="16" applyFont="1" applyFill="1" applyAlignment="1">
      <alignment vertical="center"/>
    </xf>
    <xf numFmtId="2" fontId="21" fillId="2" borderId="6" xfId="16" applyNumberFormat="1" applyFont="1" applyFill="1" applyBorder="1" applyAlignment="1">
      <alignment horizontal="right" vertical="center" wrapText="1"/>
    </xf>
    <xf numFmtId="0" fontId="21" fillId="2" borderId="6" xfId="16" applyFont="1" applyFill="1" applyBorder="1" applyAlignment="1">
      <alignment horizontal="right" vertical="center" wrapText="1"/>
    </xf>
    <xf numFmtId="167" fontId="24" fillId="2" borderId="6" xfId="16" applyNumberFormat="1" applyFont="1" applyFill="1" applyBorder="1" applyAlignment="1">
      <alignment horizontal="right" vertical="center" wrapText="1"/>
    </xf>
    <xf numFmtId="43" fontId="21" fillId="2" borderId="8" xfId="1" applyFont="1" applyFill="1" applyBorder="1" applyAlignment="1">
      <alignment horizontal="right" vertical="center" wrapText="1"/>
    </xf>
    <xf numFmtId="0" fontId="14" fillId="7" borderId="4" xfId="16" applyFont="1" applyFill="1" applyBorder="1" applyAlignment="1">
      <alignment horizontal="right" vertical="center" wrapText="1"/>
    </xf>
    <xf numFmtId="0" fontId="24" fillId="2" borderId="6" xfId="16" applyFont="1" applyFill="1" applyBorder="1" applyAlignment="1">
      <alignment horizontal="left" vertical="center" wrapText="1"/>
    </xf>
    <xf numFmtId="0" fontId="10" fillId="2" borderId="6" xfId="16" applyFont="1" applyFill="1" applyBorder="1"/>
    <xf numFmtId="165" fontId="10" fillId="0" borderId="6" xfId="1" applyNumberFormat="1" applyFont="1" applyFill="1" applyBorder="1" applyAlignment="1">
      <alignment horizontal="right" vertical="center" wrapText="1"/>
    </xf>
    <xf numFmtId="165" fontId="10" fillId="2" borderId="6" xfId="0" applyNumberFormat="1" applyFont="1" applyFill="1" applyBorder="1" applyAlignment="1">
      <alignment horizontal="right" vertical="center" wrapText="1"/>
    </xf>
    <xf numFmtId="0" fontId="10" fillId="2" borderId="7" xfId="16" applyFont="1" applyFill="1" applyBorder="1" applyAlignment="1">
      <alignment horizontal="left" vertical="center" wrapText="1"/>
    </xf>
    <xf numFmtId="0" fontId="10" fillId="2" borderId="5" xfId="16" applyFont="1" applyFill="1" applyBorder="1"/>
    <xf numFmtId="172" fontId="18" fillId="2" borderId="5" xfId="1" applyNumberFormat="1" applyFont="1" applyFill="1" applyBorder="1" applyAlignment="1">
      <alignment horizontal="right" vertical="center" wrapText="1"/>
    </xf>
    <xf numFmtId="172" fontId="18" fillId="2" borderId="6" xfId="1" applyNumberFormat="1" applyFont="1" applyFill="1" applyBorder="1" applyAlignment="1">
      <alignment horizontal="right" vertical="center" wrapText="1"/>
    </xf>
    <xf numFmtId="172" fontId="10" fillId="2" borderId="6" xfId="1" applyNumberFormat="1" applyFont="1" applyFill="1" applyBorder="1" applyAlignment="1">
      <alignment horizontal="right" vertical="center" wrapText="1"/>
    </xf>
    <xf numFmtId="0" fontId="10" fillId="2" borderId="7" xfId="16" applyFont="1" applyFill="1" applyBorder="1"/>
    <xf numFmtId="172" fontId="10" fillId="2" borderId="7" xfId="1" applyNumberFormat="1" applyFont="1" applyFill="1" applyBorder="1" applyAlignment="1">
      <alignment horizontal="right" vertical="center" wrapText="1"/>
    </xf>
    <xf numFmtId="172" fontId="18" fillId="0" borderId="5" xfId="1" applyNumberFormat="1" applyFont="1" applyFill="1" applyBorder="1" applyAlignment="1">
      <alignment horizontal="right" vertical="center" wrapText="1"/>
    </xf>
    <xf numFmtId="10" fontId="10" fillId="2" borderId="0" xfId="16" applyNumberFormat="1" applyFont="1" applyFill="1"/>
    <xf numFmtId="10" fontId="10" fillId="2" borderId="7" xfId="2" applyNumberFormat="1" applyFont="1" applyFill="1" applyBorder="1" applyAlignment="1">
      <alignment horizontal="right" vertical="center" wrapText="1"/>
    </xf>
    <xf numFmtId="0" fontId="10" fillId="2" borderId="5" xfId="16" applyFont="1" applyFill="1" applyBorder="1" applyAlignment="1">
      <alignment horizontal="left" vertical="center" wrapText="1"/>
    </xf>
    <xf numFmtId="172" fontId="10" fillId="2" borderId="5" xfId="1" applyNumberFormat="1" applyFont="1" applyFill="1" applyBorder="1" applyAlignment="1">
      <alignment horizontal="right" vertical="center" wrapText="1"/>
    </xf>
    <xf numFmtId="0" fontId="10" fillId="0" borderId="6" xfId="0" applyFont="1" applyBorder="1" applyAlignment="1">
      <alignment horizontal="right" vertical="center" wrapText="1"/>
    </xf>
    <xf numFmtId="0" fontId="24" fillId="2" borderId="8" xfId="16" applyFont="1" applyFill="1" applyBorder="1" applyAlignment="1">
      <alignment horizontal="left" vertical="center" wrapText="1"/>
    </xf>
    <xf numFmtId="0" fontId="24" fillId="2" borderId="8" xfId="16" applyFont="1" applyFill="1" applyBorder="1" applyAlignment="1">
      <alignment horizontal="right" vertical="center" wrapText="1"/>
    </xf>
    <xf numFmtId="0" fontId="28" fillId="2" borderId="0" xfId="16" applyFont="1" applyFill="1" applyAlignment="1">
      <alignment vertical="top" wrapText="1"/>
    </xf>
    <xf numFmtId="168" fontId="21" fillId="2" borderId="6" xfId="16" applyNumberFormat="1" applyFont="1" applyFill="1" applyBorder="1" applyAlignment="1">
      <alignment horizontal="right" vertical="center" wrapText="1"/>
    </xf>
    <xf numFmtId="167" fontId="21" fillId="2" borderId="6" xfId="16" applyNumberFormat="1" applyFont="1" applyFill="1" applyBorder="1" applyAlignment="1">
      <alignment horizontal="right" vertical="center" wrapText="1"/>
    </xf>
    <xf numFmtId="0" fontId="21" fillId="0" borderId="6" xfId="16" applyFont="1" applyBorder="1" applyAlignment="1">
      <alignment horizontal="right" vertical="center" wrapText="1"/>
    </xf>
    <xf numFmtId="0" fontId="26" fillId="8" borderId="0" xfId="0" applyFont="1" applyFill="1" applyAlignment="1">
      <alignment horizontal="left"/>
    </xf>
    <xf numFmtId="0" fontId="27" fillId="8" borderId="0" xfId="0" applyFont="1" applyFill="1" applyAlignment="1">
      <alignment horizontal="center"/>
    </xf>
    <xf numFmtId="0" fontId="34" fillId="2" borderId="0" xfId="16" applyFont="1" applyFill="1" applyAlignment="1">
      <alignment horizontal="center"/>
    </xf>
    <xf numFmtId="0" fontId="15" fillId="5" borderId="6" xfId="16" applyFont="1" applyFill="1" applyBorder="1" applyAlignment="1">
      <alignment vertical="center"/>
    </xf>
    <xf numFmtId="0" fontId="10" fillId="2" borderId="6" xfId="16" applyFont="1" applyFill="1" applyBorder="1" applyAlignment="1">
      <alignment horizontal="right" vertical="center" wrapText="1"/>
    </xf>
    <xf numFmtId="2" fontId="10" fillId="2" borderId="6" xfId="16" applyNumberFormat="1" applyFont="1" applyFill="1" applyBorder="1" applyAlignment="1">
      <alignment horizontal="right" vertical="center" wrapText="1"/>
    </xf>
    <xf numFmtId="0" fontId="24" fillId="0" borderId="8" xfId="16" applyFont="1" applyBorder="1" applyAlignment="1">
      <alignment horizontal="right" vertical="center" wrapText="1"/>
    </xf>
    <xf numFmtId="0" fontId="10" fillId="2" borderId="0" xfId="16" applyFont="1" applyFill="1" applyAlignment="1">
      <alignment horizontal="center" vertical="center"/>
    </xf>
    <xf numFmtId="43" fontId="18" fillId="2" borderId="6" xfId="1" applyFont="1" applyFill="1" applyBorder="1" applyAlignment="1">
      <alignment horizontal="right" vertical="center" wrapText="1"/>
    </xf>
    <xf numFmtId="0" fontId="18" fillId="0" borderId="7" xfId="16" applyFont="1" applyBorder="1" applyAlignment="1">
      <alignment horizontal="right" vertical="center" wrapText="1"/>
    </xf>
    <xf numFmtId="0" fontId="18" fillId="2" borderId="7" xfId="16" applyFont="1" applyFill="1" applyBorder="1" applyAlignment="1">
      <alignment horizontal="right" vertical="center" wrapText="1"/>
    </xf>
    <xf numFmtId="0" fontId="18" fillId="2" borderId="5" xfId="16" applyFont="1" applyFill="1" applyBorder="1" applyAlignment="1">
      <alignment horizontal="right" vertical="center" wrapText="1"/>
    </xf>
    <xf numFmtId="43" fontId="20" fillId="2" borderId="6" xfId="1" applyFont="1" applyFill="1" applyBorder="1" applyAlignment="1">
      <alignment horizontal="right" vertical="center" wrapText="1"/>
    </xf>
    <xf numFmtId="173" fontId="24" fillId="2" borderId="6" xfId="1" applyNumberFormat="1" applyFont="1" applyFill="1" applyBorder="1" applyAlignment="1">
      <alignment horizontal="right" vertical="center" wrapText="1"/>
    </xf>
    <xf numFmtId="165" fontId="24" fillId="2" borderId="6" xfId="1" applyNumberFormat="1" applyFont="1" applyFill="1" applyBorder="1" applyAlignment="1">
      <alignment horizontal="right" vertical="center" wrapText="1"/>
    </xf>
    <xf numFmtId="174" fontId="24" fillId="2" borderId="8" xfId="1" applyNumberFormat="1" applyFont="1" applyFill="1" applyBorder="1" applyAlignment="1">
      <alignment horizontal="right" vertical="center" wrapText="1"/>
    </xf>
    <xf numFmtId="0" fontId="24" fillId="2" borderId="0" xfId="16" applyFont="1" applyFill="1" applyAlignment="1">
      <alignment horizontal="left" vertical="center" wrapText="1"/>
    </xf>
    <xf numFmtId="166" fontId="24" fillId="2" borderId="0" xfId="2" applyNumberFormat="1" applyFont="1" applyFill="1" applyBorder="1" applyAlignment="1">
      <alignment horizontal="right" vertical="center" wrapText="1"/>
    </xf>
    <xf numFmtId="166" fontId="24" fillId="2" borderId="6" xfId="2" applyNumberFormat="1" applyFont="1" applyFill="1" applyBorder="1" applyAlignment="1">
      <alignment horizontal="right" vertical="center" wrapText="1"/>
    </xf>
    <xf numFmtId="166" fontId="24" fillId="2" borderId="8" xfId="2" applyNumberFormat="1" applyFont="1" applyFill="1" applyBorder="1" applyAlignment="1">
      <alignment horizontal="right" vertical="center" wrapText="1"/>
    </xf>
    <xf numFmtId="166" fontId="24" fillId="0" borderId="8" xfId="2" applyNumberFormat="1" applyFont="1" applyFill="1" applyBorder="1" applyAlignment="1">
      <alignment horizontal="right" vertical="center" wrapText="1"/>
    </xf>
    <xf numFmtId="175" fontId="10" fillId="2" borderId="0" xfId="16" applyNumberFormat="1" applyFont="1" applyFill="1"/>
    <xf numFmtId="0" fontId="39" fillId="2" borderId="0" xfId="10" applyFill="1"/>
    <xf numFmtId="0" fontId="11" fillId="2" borderId="0" xfId="10" applyFont="1" applyFill="1"/>
    <xf numFmtId="0" fontId="33" fillId="2" borderId="9" xfId="10" applyFont="1" applyFill="1" applyBorder="1" applyAlignment="1">
      <alignment vertical="center"/>
    </xf>
    <xf numFmtId="0" fontId="33" fillId="2" borderId="6" xfId="10" applyFont="1" applyFill="1" applyBorder="1" applyAlignment="1">
      <alignment vertical="center"/>
    </xf>
    <xf numFmtId="0" fontId="33" fillId="2" borderId="8" xfId="10" applyFont="1" applyFill="1" applyBorder="1" applyAlignment="1">
      <alignment vertical="center"/>
    </xf>
    <xf numFmtId="0" fontId="33" fillId="2" borderId="0" xfId="10" applyFont="1" applyFill="1" applyAlignment="1">
      <alignment vertical="center"/>
    </xf>
    <xf numFmtId="0" fontId="37" fillId="2" borderId="0" xfId="10" applyFont="1" applyFill="1" applyAlignment="1">
      <alignment horizontal="left" wrapText="1"/>
    </xf>
    <xf numFmtId="0" fontId="39" fillId="2" borderId="0" xfId="10" applyFill="1" applyAlignment="1">
      <alignment horizontal="right" vertical="top"/>
    </xf>
    <xf numFmtId="2" fontId="0" fillId="0" borderId="0" xfId="0" applyNumberFormat="1"/>
    <xf numFmtId="165" fontId="10" fillId="2" borderId="6" xfId="1" applyNumberFormat="1" applyFont="1" applyFill="1" applyBorder="1" applyAlignment="1">
      <alignment horizontal="left" vertical="center" wrapText="1"/>
    </xf>
    <xf numFmtId="165" fontId="10" fillId="2" borderId="0" xfId="1" applyNumberFormat="1" applyFont="1" applyFill="1" applyAlignment="1">
      <alignment horizontal="left" vertical="center" wrapText="1"/>
    </xf>
    <xf numFmtId="165" fontId="10" fillId="2" borderId="7" xfId="1" applyNumberFormat="1" applyFont="1" applyFill="1" applyBorder="1" applyAlignment="1">
      <alignment horizontal="left" vertical="center" wrapText="1"/>
    </xf>
    <xf numFmtId="0" fontId="24" fillId="0" borderId="6" xfId="16" applyFont="1" applyBorder="1" applyAlignment="1">
      <alignment horizontal="right" vertical="center" wrapText="1"/>
    </xf>
    <xf numFmtId="165" fontId="20" fillId="2" borderId="6" xfId="1" applyNumberFormat="1" applyFont="1" applyFill="1" applyBorder="1" applyAlignment="1">
      <alignment horizontal="right" vertical="center" wrapText="1"/>
    </xf>
    <xf numFmtId="43" fontId="21" fillId="2" borderId="6" xfId="1" applyFont="1" applyFill="1" applyBorder="1" applyAlignment="1">
      <alignment horizontal="right" vertical="center" wrapText="1"/>
    </xf>
    <xf numFmtId="0" fontId="3" fillId="0" borderId="2" xfId="19" applyFont="1" applyBorder="1" applyAlignment="1">
      <alignment horizontal="right" vertical="top"/>
    </xf>
    <xf numFmtId="0" fontId="3" fillId="0" borderId="2" xfId="19" applyFont="1" applyBorder="1" applyAlignment="1"/>
    <xf numFmtId="0" fontId="41" fillId="0" borderId="0" xfId="19" applyAlignment="1"/>
    <xf numFmtId="0" fontId="42" fillId="0" borderId="2" xfId="19" applyFont="1" applyBorder="1">
      <alignment vertical="center"/>
    </xf>
    <xf numFmtId="0" fontId="3" fillId="0" borderId="2" xfId="19" applyFont="1" applyBorder="1" applyAlignment="1">
      <alignment horizontal="center" vertical="center" wrapText="1"/>
    </xf>
    <xf numFmtId="164" fontId="3" fillId="0" borderId="2" xfId="19" applyNumberFormat="1" applyFont="1" applyBorder="1" applyAlignment="1">
      <alignment horizontal="center" vertical="center" wrapText="1"/>
    </xf>
    <xf numFmtId="49" fontId="3" fillId="0" borderId="2" xfId="19" applyNumberFormat="1" applyFont="1" applyBorder="1" applyAlignment="1">
      <alignment horizontal="center" vertical="center" wrapText="1"/>
    </xf>
    <xf numFmtId="49" fontId="3" fillId="0" borderId="2" xfId="19" applyNumberFormat="1" applyFont="1" applyBorder="1" applyAlignment="1" applyProtection="1">
      <alignment horizontal="center" vertical="center" wrapText="1"/>
      <protection locked="0"/>
    </xf>
    <xf numFmtId="0" fontId="3" fillId="0" borderId="0" xfId="19" applyFont="1" applyAlignment="1"/>
    <xf numFmtId="0" fontId="43" fillId="0" borderId="0" xfId="19" applyFont="1" applyAlignment="1"/>
    <xf numFmtId="0" fontId="2" fillId="0" borderId="0" xfId="19" applyFont="1" applyAlignment="1"/>
    <xf numFmtId="0" fontId="43" fillId="0" borderId="0" xfId="19" applyFont="1">
      <alignment vertical="center"/>
    </xf>
    <xf numFmtId="0" fontId="2" fillId="0" borderId="0" xfId="19" applyFont="1">
      <alignment vertical="center"/>
    </xf>
    <xf numFmtId="0" fontId="3" fillId="0" borderId="0" xfId="19" applyFont="1">
      <alignment vertical="center"/>
    </xf>
    <xf numFmtId="165" fontId="24" fillId="0" borderId="6" xfId="1" applyNumberFormat="1" applyFont="1" applyFill="1" applyBorder="1" applyAlignment="1">
      <alignment horizontal="right" vertical="center" wrapText="1"/>
    </xf>
    <xf numFmtId="0" fontId="39" fillId="0" borderId="2" xfId="9" applyBorder="1" applyAlignment="1">
      <alignment horizontal="center"/>
    </xf>
    <xf numFmtId="14" fontId="8" fillId="0" borderId="2" xfId="12" applyNumberFormat="1" applyFont="1" applyBorder="1" applyAlignment="1">
      <alignment horizontal="right" vertical="center" wrapText="1"/>
    </xf>
    <xf numFmtId="0" fontId="39" fillId="0" borderId="0" xfId="9"/>
    <xf numFmtId="1" fontId="10" fillId="2" borderId="6" xfId="0" applyNumberFormat="1" applyFont="1" applyFill="1" applyBorder="1" applyAlignment="1">
      <alignment horizontal="right" vertical="center" wrapText="1"/>
    </xf>
    <xf numFmtId="10" fontId="10" fillId="2" borderId="0" xfId="0" applyNumberFormat="1" applyFont="1" applyFill="1"/>
    <xf numFmtId="43" fontId="10" fillId="2" borderId="0" xfId="16" applyNumberFormat="1" applyFont="1" applyFill="1"/>
    <xf numFmtId="2" fontId="10" fillId="2" borderId="0" xfId="16" applyNumberFormat="1" applyFont="1" applyFill="1"/>
    <xf numFmtId="10" fontId="10" fillId="2" borderId="0" xfId="2" applyNumberFormat="1" applyFont="1" applyFill="1" applyAlignment="1"/>
    <xf numFmtId="176" fontId="10" fillId="2" borderId="0" xfId="16" applyNumberFormat="1" applyFont="1" applyFill="1" applyAlignment="1">
      <alignment horizontal="center"/>
    </xf>
    <xf numFmtId="177" fontId="10" fillId="2" borderId="0" xfId="16" applyNumberFormat="1" applyFont="1" applyFill="1"/>
    <xf numFmtId="178" fontId="19" fillId="2" borderId="0" xfId="0" applyNumberFormat="1" applyFont="1" applyFill="1" applyAlignment="1">
      <alignment horizontal="center" vertical="center"/>
    </xf>
    <xf numFmtId="4" fontId="10" fillId="0" borderId="6" xfId="0" applyNumberFormat="1" applyFont="1" applyBorder="1" applyAlignment="1">
      <alignment horizontal="right" vertical="center" wrapText="1"/>
    </xf>
    <xf numFmtId="168" fontId="18" fillId="0" borderId="6" xfId="0" applyNumberFormat="1" applyFont="1" applyBorder="1" applyAlignment="1">
      <alignment horizontal="right" vertical="center" wrapText="1"/>
    </xf>
    <xf numFmtId="4" fontId="24" fillId="0" borderId="6" xfId="16" applyNumberFormat="1" applyFont="1" applyBorder="1" applyAlignment="1">
      <alignment horizontal="right" vertical="center" wrapText="1"/>
    </xf>
    <xf numFmtId="0" fontId="44" fillId="2" borderId="0" xfId="21" applyFill="1"/>
    <xf numFmtId="0" fontId="46" fillId="3" borderId="2" xfId="21" applyFont="1" applyFill="1" applyBorder="1" applyAlignment="1">
      <alignment horizontal="center" vertical="center"/>
    </xf>
    <xf numFmtId="0" fontId="47" fillId="2" borderId="2" xfId="21" applyFont="1" applyFill="1" applyBorder="1" applyAlignment="1">
      <alignment horizontal="center" vertical="center" wrapText="1"/>
    </xf>
    <xf numFmtId="0" fontId="47" fillId="0" borderId="2" xfId="21" applyFont="1" applyBorder="1" applyAlignment="1">
      <alignment horizontal="left" vertical="center" wrapText="1"/>
    </xf>
    <xf numFmtId="0" fontId="47" fillId="2" borderId="2" xfId="21" applyFont="1" applyFill="1" applyBorder="1" applyAlignment="1">
      <alignment horizontal="right" vertical="center" wrapText="1"/>
    </xf>
    <xf numFmtId="14" fontId="47" fillId="2" borderId="2" xfId="21" applyNumberFormat="1" applyFont="1" applyFill="1" applyBorder="1" applyAlignment="1">
      <alignment horizontal="right" vertical="center" wrapText="1"/>
    </xf>
    <xf numFmtId="14" fontId="46" fillId="2" borderId="2" xfId="21" applyNumberFormat="1" applyFont="1" applyFill="1" applyBorder="1" applyAlignment="1">
      <alignment horizontal="right" vertical="center"/>
    </xf>
    <xf numFmtId="0" fontId="47" fillId="0" borderId="2" xfId="21" applyFont="1" applyBorder="1" applyAlignment="1">
      <alignment vertical="center" wrapText="1"/>
    </xf>
    <xf numFmtId="14" fontId="47" fillId="0" borderId="2" xfId="21" applyNumberFormat="1" applyFont="1" applyBorder="1" applyAlignment="1">
      <alignment horizontal="right" vertical="center" wrapText="1"/>
    </xf>
    <xf numFmtId="0" fontId="47" fillId="0" borderId="2" xfId="21" applyFont="1" applyBorder="1"/>
    <xf numFmtId="0" fontId="47" fillId="2" borderId="2" xfId="21" applyFont="1" applyFill="1" applyBorder="1" applyAlignment="1">
      <alignment horizontal="center"/>
    </xf>
    <xf numFmtId="0" fontId="47" fillId="2" borderId="2" xfId="21" applyFont="1" applyFill="1" applyBorder="1" applyAlignment="1">
      <alignment horizontal="right"/>
    </xf>
    <xf numFmtId="14" fontId="47" fillId="0" borderId="2" xfId="21" applyNumberFormat="1" applyFont="1" applyBorder="1"/>
    <xf numFmtId="0" fontId="47" fillId="0" borderId="2" xfId="21" applyFont="1" applyBorder="1" applyAlignment="1">
      <alignment horizontal="left" vertical="center"/>
    </xf>
    <xf numFmtId="14" fontId="47" fillId="2" borderId="2" xfId="21" applyNumberFormat="1" applyFont="1" applyFill="1" applyBorder="1" applyAlignment="1">
      <alignment horizontal="right"/>
    </xf>
    <xf numFmtId="0" fontId="44" fillId="2" borderId="2" xfId="21" applyFill="1" applyBorder="1" applyAlignment="1">
      <alignment horizontal="right"/>
    </xf>
    <xf numFmtId="14" fontId="44" fillId="2" borderId="2" xfId="21" applyNumberFormat="1" applyFill="1" applyBorder="1" applyAlignment="1">
      <alignment horizontal="right"/>
    </xf>
    <xf numFmtId="0" fontId="44" fillId="0" borderId="12" xfId="21" applyBorder="1"/>
    <xf numFmtId="0" fontId="47" fillId="2" borderId="12" xfId="21" applyFont="1" applyFill="1" applyBorder="1" applyAlignment="1">
      <alignment horizontal="center" vertical="center" wrapText="1"/>
    </xf>
    <xf numFmtId="0" fontId="44" fillId="2" borderId="12" xfId="21" applyFill="1" applyBorder="1" applyAlignment="1">
      <alignment horizontal="right"/>
    </xf>
    <xf numFmtId="14" fontId="44" fillId="2" borderId="12" xfId="21" applyNumberFormat="1" applyFill="1" applyBorder="1"/>
    <xf numFmtId="14" fontId="44" fillId="2" borderId="2" xfId="21" applyNumberFormat="1" applyFill="1" applyBorder="1"/>
    <xf numFmtId="2" fontId="21" fillId="0" borderId="6" xfId="16" applyNumberFormat="1" applyFont="1" applyBorder="1" applyAlignment="1">
      <alignment horizontal="right" vertical="center" wrapText="1"/>
    </xf>
    <xf numFmtId="2" fontId="10" fillId="0" borderId="6" xfId="16" applyNumberFormat="1" applyFont="1" applyBorder="1" applyAlignment="1">
      <alignment horizontal="right" vertical="center" wrapText="1"/>
    </xf>
    <xf numFmtId="43" fontId="18" fillId="0" borderId="7" xfId="16" applyNumberFormat="1" applyFont="1" applyBorder="1" applyAlignment="1">
      <alignment horizontal="right" vertical="center" wrapText="1"/>
    </xf>
    <xf numFmtId="0" fontId="10" fillId="0" borderId="6" xfId="0" applyFont="1" applyBorder="1"/>
    <xf numFmtId="2" fontId="10" fillId="2" borderId="6" xfId="0" applyNumberFormat="1" applyFont="1" applyFill="1" applyBorder="1" applyAlignment="1">
      <alignment horizontal="right"/>
    </xf>
    <xf numFmtId="0" fontId="20" fillId="2" borderId="8" xfId="0" applyFont="1" applyFill="1" applyBorder="1" applyAlignment="1">
      <alignment horizontal="right" vertical="center" wrapText="1"/>
    </xf>
    <xf numFmtId="178" fontId="10" fillId="2" borderId="0" xfId="16" applyNumberFormat="1" applyFont="1" applyFill="1"/>
    <xf numFmtId="0" fontId="39" fillId="0" borderId="0" xfId="0" applyFont="1"/>
    <xf numFmtId="0" fontId="39" fillId="2" borderId="6" xfId="10" applyFill="1" applyBorder="1" applyAlignment="1">
      <alignment horizontal="left"/>
    </xf>
    <xf numFmtId="170" fontId="20" fillId="0" borderId="6" xfId="1" applyNumberFormat="1" applyFont="1" applyFill="1" applyBorder="1" applyAlignment="1">
      <alignment horizontal="right" vertical="center" wrapText="1"/>
    </xf>
    <xf numFmtId="170" fontId="20" fillId="2" borderId="6" xfId="1" applyNumberFormat="1" applyFont="1" applyFill="1" applyBorder="1" applyAlignment="1">
      <alignment horizontal="right" vertical="center" wrapText="1"/>
    </xf>
    <xf numFmtId="165" fontId="20" fillId="0" borderId="6" xfId="1" applyNumberFormat="1" applyFont="1" applyFill="1" applyBorder="1" applyAlignment="1">
      <alignment horizontal="right" vertical="center" wrapText="1"/>
    </xf>
    <xf numFmtId="0" fontId="10" fillId="0" borderId="6" xfId="0" quotePrefix="1" applyFont="1" applyBorder="1" applyAlignment="1">
      <alignment horizontal="right"/>
    </xf>
    <xf numFmtId="0" fontId="24" fillId="2" borderId="6" xfId="2" applyNumberFormat="1" applyFont="1" applyFill="1" applyBorder="1" applyAlignment="1">
      <alignment horizontal="right" vertical="center" wrapText="1"/>
    </xf>
    <xf numFmtId="43" fontId="20" fillId="2" borderId="8" xfId="1" applyFont="1" applyFill="1" applyBorder="1" applyAlignment="1">
      <alignment horizontal="right" vertical="center" wrapText="1"/>
    </xf>
    <xf numFmtId="172" fontId="30" fillId="0" borderId="5" xfId="1" applyNumberFormat="1" applyFont="1" applyFill="1" applyBorder="1" applyAlignment="1">
      <alignment horizontal="right" vertical="center" wrapText="1"/>
    </xf>
    <xf numFmtId="172" fontId="30" fillId="2" borderId="5" xfId="1" applyNumberFormat="1" applyFont="1" applyFill="1" applyBorder="1" applyAlignment="1">
      <alignment horizontal="right" vertical="center" wrapText="1"/>
    </xf>
    <xf numFmtId="172" fontId="30" fillId="2" borderId="6" xfId="1" applyNumberFormat="1" applyFont="1" applyFill="1" applyBorder="1" applyAlignment="1">
      <alignment horizontal="right" vertical="center" wrapText="1"/>
    </xf>
    <xf numFmtId="172" fontId="20" fillId="2" borderId="6" xfId="1" applyNumberFormat="1" applyFont="1" applyFill="1" applyBorder="1" applyAlignment="1">
      <alignment horizontal="right" vertical="center" wrapText="1"/>
    </xf>
    <xf numFmtId="9" fontId="20" fillId="0" borderId="6" xfId="2" applyFont="1" applyFill="1" applyBorder="1" applyAlignment="1">
      <alignment horizontal="right" vertical="center" wrapText="1"/>
    </xf>
    <xf numFmtId="166" fontId="20" fillId="0" borderId="6" xfId="2" applyNumberFormat="1" applyFont="1" applyFill="1" applyBorder="1" applyAlignment="1">
      <alignment horizontal="right" vertical="center" wrapText="1"/>
    </xf>
    <xf numFmtId="9" fontId="20" fillId="2" borderId="8" xfId="2" applyFont="1" applyFill="1" applyBorder="1" applyAlignment="1">
      <alignment horizontal="right" vertical="center" wrapText="1"/>
    </xf>
    <xf numFmtId="0" fontId="52" fillId="0" borderId="6" xfId="0" applyFont="1" applyBorder="1" applyAlignment="1">
      <alignment vertical="center" wrapText="1"/>
    </xf>
    <xf numFmtId="0" fontId="52" fillId="0" borderId="8" xfId="0" applyFont="1" applyBorder="1" applyAlignment="1">
      <alignment vertical="center" wrapText="1"/>
    </xf>
    <xf numFmtId="2" fontId="21" fillId="2" borderId="6" xfId="16" applyNumberFormat="1" applyFont="1" applyFill="1" applyBorder="1" applyAlignment="1">
      <alignment horizontal="left" vertical="center" wrapText="1"/>
    </xf>
    <xf numFmtId="0" fontId="55" fillId="0" borderId="8" xfId="0" applyFont="1" applyBorder="1" applyAlignment="1">
      <alignment vertical="center" wrapText="1"/>
    </xf>
    <xf numFmtId="0" fontId="56" fillId="2" borderId="6" xfId="0" applyFont="1" applyFill="1" applyBorder="1" applyAlignment="1">
      <alignment horizontal="left" vertical="center" wrapText="1"/>
    </xf>
    <xf numFmtId="0" fontId="57" fillId="2" borderId="6" xfId="0" applyFont="1" applyFill="1" applyBorder="1" applyAlignment="1">
      <alignment horizontal="left" vertical="center" wrapText="1"/>
    </xf>
    <xf numFmtId="0" fontId="57" fillId="2" borderId="6" xfId="0" quotePrefix="1" applyFont="1" applyFill="1" applyBorder="1" applyAlignment="1">
      <alignment horizontal="left" vertical="center" wrapText="1"/>
    </xf>
    <xf numFmtId="0" fontId="57" fillId="2" borderId="7" xfId="0" applyFont="1" applyFill="1" applyBorder="1" applyAlignment="1">
      <alignment horizontal="left" vertical="center" wrapText="1"/>
    </xf>
    <xf numFmtId="0" fontId="58" fillId="5" borderId="6" xfId="16" applyFont="1" applyFill="1" applyBorder="1" applyAlignment="1">
      <alignment horizontal="left" vertical="center"/>
    </xf>
    <xf numFmtId="0" fontId="38" fillId="2" borderId="6" xfId="0" applyFont="1" applyFill="1" applyBorder="1" applyAlignment="1">
      <alignment horizontal="left" vertical="center"/>
    </xf>
    <xf numFmtId="0" fontId="55" fillId="0" borderId="5" xfId="0" applyFont="1" applyBorder="1"/>
    <xf numFmtId="0" fontId="55" fillId="0" borderId="0" xfId="0" applyFont="1"/>
    <xf numFmtId="0" fontId="38" fillId="2" borderId="6" xfId="0" applyFont="1" applyFill="1" applyBorder="1" applyAlignment="1">
      <alignment horizontal="left" vertical="center" wrapText="1"/>
    </xf>
    <xf numFmtId="0" fontId="57" fillId="2" borderId="6" xfId="16" applyFont="1" applyFill="1" applyBorder="1" applyAlignment="1">
      <alignment horizontal="left" vertical="center" wrapText="1"/>
    </xf>
    <xf numFmtId="0" fontId="38" fillId="2" borderId="8" xfId="0" applyFont="1" applyFill="1" applyBorder="1" applyAlignment="1">
      <alignment horizontal="left" vertical="center" wrapText="1"/>
    </xf>
    <xf numFmtId="0" fontId="60" fillId="9" borderId="9" xfId="0" applyFont="1" applyFill="1" applyBorder="1" applyAlignment="1">
      <alignment horizontal="left" vertical="center" wrapText="1"/>
    </xf>
    <xf numFmtId="0" fontId="38" fillId="2" borderId="8" xfId="0" applyFont="1" applyFill="1" applyBorder="1" applyAlignment="1">
      <alignment horizontal="left" vertical="center"/>
    </xf>
    <xf numFmtId="0" fontId="38" fillId="2" borderId="6" xfId="0" applyFont="1" applyFill="1" applyBorder="1" applyAlignment="1">
      <alignment vertical="center" wrapText="1"/>
    </xf>
    <xf numFmtId="0" fontId="38" fillId="2" borderId="6" xfId="16" applyFont="1" applyFill="1" applyBorder="1" applyAlignment="1">
      <alignment horizontal="left" vertical="center" wrapText="1"/>
    </xf>
    <xf numFmtId="0" fontId="62" fillId="2" borderId="0" xfId="16" applyFont="1" applyFill="1" applyAlignment="1">
      <alignment vertical="center"/>
    </xf>
    <xf numFmtId="0" fontId="56" fillId="2" borderId="8" xfId="0" applyFont="1" applyFill="1" applyBorder="1" applyAlignment="1">
      <alignment horizontal="left" vertical="center" wrapText="1"/>
    </xf>
    <xf numFmtId="0" fontId="57" fillId="2" borderId="8" xfId="0" applyFont="1" applyFill="1" applyBorder="1" applyAlignment="1">
      <alignment horizontal="left" vertical="center" wrapText="1"/>
    </xf>
    <xf numFmtId="0" fontId="63" fillId="2" borderId="0" xfId="0" applyFont="1" applyFill="1" applyAlignment="1">
      <alignment vertical="center"/>
    </xf>
    <xf numFmtId="0" fontId="57" fillId="2" borderId="6" xfId="0" applyFont="1" applyFill="1" applyBorder="1"/>
    <xf numFmtId="0" fontId="60" fillId="9" borderId="9" xfId="0" applyFont="1" applyFill="1" applyBorder="1" applyAlignment="1">
      <alignment horizontal="center" vertical="center" wrapText="1"/>
    </xf>
    <xf numFmtId="0" fontId="56" fillId="2" borderId="6" xfId="0" applyFont="1" applyFill="1" applyBorder="1"/>
    <xf numFmtId="0" fontId="57" fillId="0" borderId="8" xfId="0" applyFont="1" applyBorder="1" applyAlignment="1">
      <alignment wrapText="1"/>
    </xf>
    <xf numFmtId="0" fontId="57" fillId="2" borderId="6" xfId="0" applyFont="1" applyFill="1" applyBorder="1" applyAlignment="1">
      <alignment wrapText="1"/>
    </xf>
    <xf numFmtId="0" fontId="63" fillId="2" borderId="0" xfId="0" applyFont="1" applyFill="1" applyAlignment="1">
      <alignment horizontal="left" vertical="center"/>
    </xf>
    <xf numFmtId="0" fontId="57" fillId="2" borderId="6" xfId="0" applyFont="1" applyFill="1" applyBorder="1" applyAlignment="1">
      <alignment horizontal="left"/>
    </xf>
    <xf numFmtId="0" fontId="64" fillId="2" borderId="0" xfId="0" applyFont="1" applyFill="1" applyAlignment="1">
      <alignment horizontal="left" vertical="center"/>
    </xf>
    <xf numFmtId="0" fontId="38" fillId="2" borderId="0" xfId="0" applyFont="1" applyFill="1" applyAlignment="1">
      <alignment horizontal="left" vertical="center"/>
    </xf>
    <xf numFmtId="168" fontId="38" fillId="2" borderId="0" xfId="0" applyNumberFormat="1" applyFont="1" applyFill="1" applyAlignment="1">
      <alignment horizontal="right" vertical="center"/>
    </xf>
    <xf numFmtId="0" fontId="38" fillId="2" borderId="0" xfId="0" applyFont="1" applyFill="1" applyAlignment="1">
      <alignment horizontal="right" vertical="center" wrapText="1"/>
    </xf>
    <xf numFmtId="0" fontId="60" fillId="10" borderId="9" xfId="0" applyFont="1" applyFill="1" applyBorder="1" applyAlignment="1">
      <alignment horizontal="right" vertical="center" wrapText="1"/>
    </xf>
    <xf numFmtId="0" fontId="56" fillId="2" borderId="7" xfId="0" applyFont="1" applyFill="1" applyBorder="1" applyAlignment="1">
      <alignment horizontal="left" vertical="center" wrapText="1"/>
    </xf>
    <xf numFmtId="0" fontId="57" fillId="0" borderId="6" xfId="0" quotePrefix="1" applyFont="1" applyBorder="1" applyAlignment="1">
      <alignment horizontal="left" vertical="center" wrapText="1"/>
    </xf>
    <xf numFmtId="0" fontId="57" fillId="2" borderId="8" xfId="0" quotePrefix="1" applyFont="1" applyFill="1" applyBorder="1" applyAlignment="1">
      <alignment horizontal="left" vertical="center" wrapText="1"/>
    </xf>
    <xf numFmtId="0" fontId="60" fillId="9" borderId="9" xfId="0" applyFont="1" applyFill="1" applyBorder="1" applyAlignment="1">
      <alignment horizontal="right" vertical="center" wrapText="1"/>
    </xf>
    <xf numFmtId="0" fontId="57" fillId="2" borderId="0" xfId="0" quotePrefix="1" applyFont="1" applyFill="1" applyAlignment="1">
      <alignment horizontal="left"/>
    </xf>
    <xf numFmtId="0" fontId="57" fillId="2" borderId="7" xfId="0" quotePrefix="1" applyFont="1" applyFill="1" applyBorder="1" applyAlignment="1">
      <alignment horizontal="left" vertical="center" wrapText="1"/>
    </xf>
    <xf numFmtId="0" fontId="57" fillId="2" borderId="3" xfId="0" quotePrefix="1" applyFont="1" applyFill="1" applyBorder="1" applyAlignment="1">
      <alignment horizontal="left" vertical="center" wrapText="1"/>
    </xf>
    <xf numFmtId="0" fontId="57" fillId="2" borderId="5" xfId="0" quotePrefix="1" applyFont="1" applyFill="1" applyBorder="1" applyAlignment="1">
      <alignment horizontal="left" vertical="center" wrapText="1"/>
    </xf>
    <xf numFmtId="0" fontId="68" fillId="3" borderId="2" xfId="0" applyFont="1" applyFill="1" applyBorder="1" applyAlignment="1">
      <alignment horizontal="center" vertical="center" wrapText="1"/>
    </xf>
    <xf numFmtId="0" fontId="56" fillId="0" borderId="14"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2" xfId="0" applyFont="1" applyBorder="1" applyAlignment="1">
      <alignment horizontal="center" vertical="center" wrapText="1"/>
    </xf>
    <xf numFmtId="0" fontId="66" fillId="0" borderId="2" xfId="0" applyFont="1" applyBorder="1" applyAlignment="1">
      <alignment horizontal="center" vertical="center" wrapText="1"/>
    </xf>
    <xf numFmtId="49" fontId="66" fillId="0" borderId="2" xfId="0" applyNumberFormat="1" applyFont="1" applyBorder="1" applyAlignment="1">
      <alignment horizontal="center" vertical="center" wrapText="1"/>
    </xf>
    <xf numFmtId="164" fontId="66" fillId="0" borderId="2" xfId="0" applyNumberFormat="1" applyFont="1" applyBorder="1" applyAlignment="1">
      <alignment horizontal="center" vertical="center" wrapText="1"/>
    </xf>
    <xf numFmtId="49" fontId="66" fillId="0" borderId="10" xfId="0" applyNumberFormat="1" applyFont="1" applyBorder="1" applyAlignment="1">
      <alignment horizontal="center" vertical="center" wrapText="1"/>
    </xf>
    <xf numFmtId="49" fontId="66" fillId="0" borderId="2" xfId="0" applyNumberFormat="1" applyFont="1" applyBorder="1" applyAlignment="1" applyProtection="1">
      <alignment horizontal="center" vertical="center" wrapText="1"/>
      <protection locked="0"/>
    </xf>
    <xf numFmtId="49" fontId="66" fillId="0" borderId="2" xfId="0" applyNumberFormat="1" applyFont="1" applyBorder="1" applyAlignment="1">
      <alignment horizontal="left" vertical="center" wrapText="1"/>
    </xf>
    <xf numFmtId="0" fontId="71" fillId="0" borderId="2" xfId="0" applyFont="1" applyBorder="1" applyAlignment="1">
      <alignment horizontal="center" vertical="center" wrapText="1"/>
    </xf>
    <xf numFmtId="49" fontId="71" fillId="0" borderId="2" xfId="0" applyNumberFormat="1" applyFont="1" applyBorder="1" applyAlignment="1">
      <alignment horizontal="center" vertical="center" wrapText="1"/>
    </xf>
    <xf numFmtId="164" fontId="71" fillId="0" borderId="2" xfId="0" applyNumberFormat="1" applyFont="1" applyBorder="1" applyAlignment="1">
      <alignment horizontal="center" vertical="center" wrapText="1"/>
    </xf>
    <xf numFmtId="49" fontId="71" fillId="0" borderId="10" xfId="0" applyNumberFormat="1" applyFont="1" applyBorder="1" applyAlignment="1">
      <alignment horizontal="center" vertical="center" wrapText="1"/>
    </xf>
    <xf numFmtId="49" fontId="71" fillId="0" borderId="2" xfId="0" applyNumberFormat="1" applyFont="1" applyBorder="1" applyAlignment="1" applyProtection="1">
      <alignment horizontal="center" vertical="center" wrapText="1"/>
      <protection locked="0"/>
    </xf>
    <xf numFmtId="0" fontId="71" fillId="0" borderId="17"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72" fillId="2" borderId="6" xfId="0" applyFont="1" applyFill="1" applyBorder="1" applyAlignment="1">
      <alignment horizontal="left" vertical="center" wrapText="1"/>
    </xf>
    <xf numFmtId="1" fontId="20" fillId="2" borderId="6" xfId="0" applyNumberFormat="1" applyFont="1" applyFill="1" applyBorder="1" applyAlignment="1">
      <alignment horizontal="right" vertical="center" wrapText="1"/>
    </xf>
    <xf numFmtId="0" fontId="20" fillId="2" borderId="6" xfId="0" applyFont="1" applyFill="1" applyBorder="1" applyAlignment="1">
      <alignment horizontal="right" vertical="center" wrapText="1"/>
    </xf>
    <xf numFmtId="1" fontId="20" fillId="2" borderId="7" xfId="0" applyNumberFormat="1" applyFont="1" applyFill="1" applyBorder="1" applyAlignment="1">
      <alignment horizontal="right" vertical="center" wrapText="1"/>
    </xf>
    <xf numFmtId="0" fontId="20" fillId="2" borderId="7" xfId="0" applyFont="1" applyFill="1" applyBorder="1" applyAlignment="1">
      <alignment horizontal="right" vertical="center" wrapText="1"/>
    </xf>
    <xf numFmtId="0" fontId="72" fillId="2" borderId="8" xfId="0" applyFont="1" applyFill="1" applyBorder="1" applyAlignment="1">
      <alignment horizontal="left" vertical="center" wrapText="1"/>
    </xf>
    <xf numFmtId="165" fontId="20" fillId="2" borderId="8" xfId="1" applyNumberFormat="1" applyFont="1" applyFill="1" applyBorder="1" applyAlignment="1">
      <alignment horizontal="right" vertical="center" wrapText="1"/>
    </xf>
    <xf numFmtId="0" fontId="10" fillId="2" borderId="8" xfId="16" applyFont="1" applyFill="1" applyBorder="1" applyAlignment="1">
      <alignment horizontal="left" vertical="center" wrapText="1"/>
    </xf>
    <xf numFmtId="0" fontId="39" fillId="2" borderId="6" xfId="10" applyFill="1" applyBorder="1" applyAlignment="1">
      <alignment horizontal="left" wrapText="1"/>
    </xf>
    <xf numFmtId="0" fontId="39" fillId="2" borderId="8" xfId="10" applyFill="1" applyBorder="1" applyAlignment="1">
      <alignment horizontal="left" wrapText="1"/>
    </xf>
    <xf numFmtId="0" fontId="36" fillId="2" borderId="3" xfId="10" applyFont="1" applyFill="1" applyBorder="1" applyAlignment="1">
      <alignment horizontal="center"/>
    </xf>
    <xf numFmtId="0" fontId="39" fillId="2" borderId="6" xfId="10" applyFill="1" applyBorder="1" applyAlignment="1">
      <alignment horizontal="left"/>
    </xf>
    <xf numFmtId="0" fontId="33" fillId="2" borderId="6" xfId="10" applyFont="1" applyFill="1" applyBorder="1" applyAlignment="1">
      <alignment horizontal="left" vertical="center"/>
    </xf>
    <xf numFmtId="0" fontId="33" fillId="2" borderId="9" xfId="10" applyFont="1" applyFill="1" applyBorder="1" applyAlignment="1">
      <alignment horizontal="left"/>
    </xf>
    <xf numFmtId="0" fontId="33" fillId="2" borderId="6" xfId="10" applyFont="1" applyFill="1" applyBorder="1" applyAlignment="1">
      <alignment horizontal="left"/>
    </xf>
    <xf numFmtId="0" fontId="33" fillId="2" borderId="8" xfId="10" applyFont="1" applyFill="1" applyBorder="1" applyAlignment="1">
      <alignment horizontal="left" wrapText="1"/>
    </xf>
    <xf numFmtId="0" fontId="33" fillId="2" borderId="6" xfId="10" applyFont="1" applyFill="1" applyBorder="1" applyAlignment="1">
      <alignment horizontal="left" wrapText="1"/>
    </xf>
    <xf numFmtId="0" fontId="11" fillId="2" borderId="0" xfId="10" applyFont="1" applyFill="1" applyAlignment="1">
      <alignment horizontal="center" vertical="center"/>
    </xf>
    <xf numFmtId="0" fontId="39" fillId="2" borderId="9" xfId="10" applyFill="1" applyBorder="1" applyAlignment="1">
      <alignment horizontal="left" wrapText="1"/>
    </xf>
    <xf numFmtId="0" fontId="61" fillId="2" borderId="0" xfId="0" applyFont="1" applyFill="1" applyAlignment="1">
      <alignment horizontal="left" vertical="top"/>
    </xf>
    <xf numFmtId="0" fontId="61" fillId="2" borderId="0" xfId="0" applyFont="1" applyFill="1" applyAlignment="1">
      <alignment horizontal="left" vertical="top" wrapText="1"/>
    </xf>
    <xf numFmtId="0" fontId="28" fillId="2" borderId="4" xfId="16" applyFont="1" applyFill="1" applyBorder="1" applyAlignment="1">
      <alignment horizontal="left" vertical="top" wrapText="1"/>
    </xf>
    <xf numFmtId="0" fontId="38" fillId="2" borderId="6" xfId="0" applyFont="1" applyFill="1" applyBorder="1" applyAlignment="1">
      <alignment horizontal="left" vertical="center" wrapText="1"/>
    </xf>
    <xf numFmtId="0" fontId="38" fillId="2" borderId="8" xfId="0" applyFont="1" applyFill="1" applyBorder="1" applyAlignment="1">
      <alignment horizontal="left" vertical="center" wrapText="1"/>
    </xf>
    <xf numFmtId="0" fontId="59" fillId="2" borderId="0" xfId="16" applyFont="1" applyFill="1" applyAlignment="1">
      <alignment horizontal="left" vertical="center"/>
    </xf>
    <xf numFmtId="0" fontId="60" fillId="9" borderId="9" xfId="0" applyFont="1" applyFill="1" applyBorder="1" applyAlignment="1">
      <alignment horizontal="left" vertical="center" wrapText="1"/>
    </xf>
    <xf numFmtId="0" fontId="55" fillId="2" borderId="7" xfId="16" applyFont="1" applyFill="1" applyBorder="1" applyAlignment="1">
      <alignment horizontal="left" vertical="center" wrapText="1"/>
    </xf>
    <xf numFmtId="0" fontId="55" fillId="2" borderId="0" xfId="16" applyFont="1" applyFill="1" applyAlignment="1">
      <alignment horizontal="left" vertical="center" wrapText="1"/>
    </xf>
    <xf numFmtId="0" fontId="55" fillId="2" borderId="5" xfId="16" applyFont="1" applyFill="1" applyBorder="1" applyAlignment="1">
      <alignment horizontal="left" vertical="center" wrapText="1"/>
    </xf>
    <xf numFmtId="0" fontId="56" fillId="2" borderId="0" xfId="0" applyFont="1" applyFill="1" applyAlignment="1">
      <alignment horizontal="left" vertical="center" wrapText="1"/>
    </xf>
    <xf numFmtId="0" fontId="56" fillId="2" borderId="5" xfId="0" applyFont="1" applyFill="1" applyBorder="1" applyAlignment="1">
      <alignment horizontal="left" vertical="center" wrapText="1"/>
    </xf>
    <xf numFmtId="0" fontId="38" fillId="2" borderId="6" xfId="0" applyFont="1" applyFill="1" applyBorder="1" applyAlignment="1">
      <alignment horizontal="left" vertical="center"/>
    </xf>
    <xf numFmtId="0" fontId="38" fillId="2" borderId="8" xfId="0" applyFont="1" applyFill="1" applyBorder="1" applyAlignment="1">
      <alignment horizontal="left" vertical="center"/>
    </xf>
    <xf numFmtId="0" fontId="25" fillId="2" borderId="4" xfId="16" applyFont="1" applyFill="1" applyBorder="1" applyAlignment="1">
      <alignment horizontal="left" vertical="top"/>
    </xf>
    <xf numFmtId="0" fontId="60" fillId="9" borderId="9" xfId="0" applyFont="1" applyFill="1" applyBorder="1" applyAlignment="1">
      <alignment horizontal="left" vertical="center"/>
    </xf>
    <xf numFmtId="0" fontId="55" fillId="2" borderId="6" xfId="0" applyFont="1" applyFill="1" applyBorder="1" applyAlignment="1">
      <alignment horizontal="left" vertical="center"/>
    </xf>
    <xf numFmtId="0" fontId="57" fillId="2" borderId="6" xfId="0" quotePrefix="1" applyFont="1" applyFill="1" applyBorder="1" applyAlignment="1">
      <alignment horizontal="left" vertical="center"/>
    </xf>
    <xf numFmtId="0" fontId="57" fillId="2" borderId="6" xfId="0" applyFont="1" applyFill="1" applyBorder="1" applyAlignment="1">
      <alignment horizontal="left" vertical="center"/>
    </xf>
    <xf numFmtId="0" fontId="55" fillId="2" borderId="8" xfId="0" applyFont="1" applyFill="1" applyBorder="1" applyAlignment="1">
      <alignment horizontal="left" vertical="center"/>
    </xf>
    <xf numFmtId="0" fontId="56" fillId="2" borderId="6" xfId="0" applyFont="1" applyFill="1" applyBorder="1" applyAlignment="1">
      <alignment horizontal="left" vertical="center"/>
    </xf>
    <xf numFmtId="0" fontId="57" fillId="2" borderId="8" xfId="0" applyFont="1" applyFill="1" applyBorder="1" applyAlignment="1">
      <alignment horizontal="left" vertical="center"/>
    </xf>
    <xf numFmtId="0" fontId="35" fillId="2" borderId="4" xfId="16" applyFont="1" applyFill="1" applyBorder="1" applyAlignment="1">
      <alignment horizontal="left" vertical="top" wrapText="1"/>
    </xf>
    <xf numFmtId="0" fontId="58" fillId="5" borderId="6" xfId="16" applyFont="1" applyFill="1" applyBorder="1" applyAlignment="1">
      <alignment horizontal="left" vertical="center"/>
    </xf>
    <xf numFmtId="0" fontId="38" fillId="2" borderId="6" xfId="0" quotePrefix="1" applyFont="1" applyFill="1" applyBorder="1" applyAlignment="1">
      <alignment horizontal="left" vertical="center"/>
    </xf>
    <xf numFmtId="0" fontId="38" fillId="2" borderId="8" xfId="0" quotePrefix="1" applyFont="1" applyFill="1" applyBorder="1" applyAlignment="1">
      <alignment horizontal="left" vertical="center"/>
    </xf>
    <xf numFmtId="0" fontId="57" fillId="2" borderId="8" xfId="0" quotePrefix="1" applyFont="1" applyFill="1" applyBorder="1" applyAlignment="1">
      <alignment horizontal="left" vertical="center"/>
    </xf>
    <xf numFmtId="0" fontId="26" fillId="8" borderId="0" xfId="0" applyFont="1" applyFill="1" applyAlignment="1">
      <alignment horizontal="left" vertical="top" wrapText="1"/>
    </xf>
    <xf numFmtId="0" fontId="28" fillId="0" borderId="0" xfId="0" applyFont="1" applyAlignment="1">
      <alignment horizontal="left" vertical="top" wrapText="1"/>
    </xf>
    <xf numFmtId="0" fontId="38" fillId="2" borderId="7" xfId="0" quotePrefix="1" applyFont="1" applyFill="1" applyBorder="1" applyAlignment="1">
      <alignment horizontal="left" vertical="center"/>
    </xf>
    <xf numFmtId="0" fontId="38" fillId="2" borderId="7" xfId="0" applyFont="1" applyFill="1" applyBorder="1" applyAlignment="1">
      <alignment horizontal="left" vertical="center"/>
    </xf>
    <xf numFmtId="0" fontId="57" fillId="2" borderId="7" xfId="0" applyFont="1" applyFill="1" applyBorder="1" applyAlignment="1">
      <alignment horizontal="left" vertical="center"/>
    </xf>
    <xf numFmtId="0" fontId="56" fillId="2" borderId="5" xfId="0" applyFont="1" applyFill="1" applyBorder="1" applyAlignment="1">
      <alignment horizontal="left" vertical="center"/>
    </xf>
    <xf numFmtId="0" fontId="55" fillId="2" borderId="5" xfId="0" applyFont="1" applyFill="1" applyBorder="1" applyAlignment="1">
      <alignment horizontal="left" vertical="center"/>
    </xf>
    <xf numFmtId="0" fontId="12" fillId="2" borderId="0" xfId="16" applyFont="1" applyFill="1" applyAlignment="1">
      <alignment horizontal="left" vertical="center"/>
    </xf>
    <xf numFmtId="0" fontId="14" fillId="7" borderId="9" xfId="16" applyFont="1" applyFill="1" applyBorder="1" applyAlignment="1">
      <alignment horizontal="left" vertical="center" wrapText="1"/>
    </xf>
    <xf numFmtId="0" fontId="56" fillId="2" borderId="6" xfId="0" applyFont="1" applyFill="1" applyBorder="1" applyAlignment="1">
      <alignment horizontal="left" vertical="center" wrapText="1"/>
    </xf>
    <xf numFmtId="0" fontId="57" fillId="0" borderId="6" xfId="0" applyFont="1" applyBorder="1" applyAlignment="1">
      <alignment horizontal="left" vertical="center"/>
    </xf>
    <xf numFmtId="0" fontId="56" fillId="2" borderId="8" xfId="0" applyFont="1" applyFill="1" applyBorder="1" applyAlignment="1">
      <alignment horizontal="left" vertical="center"/>
    </xf>
    <xf numFmtId="0" fontId="28" fillId="2" borderId="0" xfId="16" applyFont="1" applyFill="1" applyAlignment="1">
      <alignment horizontal="left" vertical="top" wrapText="1"/>
    </xf>
    <xf numFmtId="0" fontId="11" fillId="2" borderId="0" xfId="16" applyFont="1" applyFill="1" applyAlignment="1">
      <alignment horizontal="center" vertical="center"/>
    </xf>
    <xf numFmtId="0" fontId="48" fillId="2" borderId="6" xfId="0" quotePrefix="1" applyFont="1" applyFill="1" applyBorder="1" applyAlignment="1">
      <alignment horizontal="left" vertical="center" wrapText="1"/>
    </xf>
    <xf numFmtId="0" fontId="48" fillId="0" borderId="6" xfId="0" applyFont="1" applyBorder="1" applyAlignment="1">
      <alignment horizontal="left" vertical="center" wrapText="1"/>
    </xf>
    <xf numFmtId="0" fontId="49" fillId="2" borderId="6" xfId="0" quotePrefix="1" applyFont="1" applyFill="1" applyBorder="1" applyAlignment="1">
      <alignment horizontal="left" vertical="center" wrapText="1"/>
    </xf>
    <xf numFmtId="0" fontId="49" fillId="0" borderId="6" xfId="0" applyFont="1" applyBorder="1" applyAlignment="1">
      <alignment horizontal="left" vertical="center" wrapText="1"/>
    </xf>
    <xf numFmtId="0" fontId="48" fillId="2" borderId="6" xfId="0" quotePrefix="1" applyFont="1" applyFill="1" applyBorder="1" applyAlignment="1">
      <alignment horizontal="left" vertical="center"/>
    </xf>
    <xf numFmtId="0" fontId="48" fillId="0" borderId="6" xfId="0" applyFont="1" applyBorder="1" applyAlignment="1">
      <alignment horizontal="left" vertical="center"/>
    </xf>
    <xf numFmtId="0" fontId="48" fillId="2" borderId="8" xfId="0" quotePrefix="1" applyFont="1" applyFill="1" applyBorder="1" applyAlignment="1">
      <alignment horizontal="left" vertical="center"/>
    </xf>
    <xf numFmtId="0" fontId="48" fillId="0" borderId="8" xfId="0" applyFont="1" applyBorder="1" applyAlignment="1">
      <alignment horizontal="left" vertical="center"/>
    </xf>
    <xf numFmtId="0" fontId="50" fillId="2" borderId="0" xfId="16" applyFont="1" applyFill="1" applyAlignment="1">
      <alignment horizontal="left" vertical="center"/>
    </xf>
    <xf numFmtId="0" fontId="65" fillId="2" borderId="0" xfId="0" applyFont="1" applyFill="1" applyAlignment="1">
      <alignment horizontal="left" vertical="center"/>
    </xf>
    <xf numFmtId="0" fontId="67" fillId="2" borderId="0" xfId="0" applyFont="1" applyFill="1" applyAlignment="1">
      <alignment horizontal="left" vertical="center"/>
    </xf>
    <xf numFmtId="0" fontId="63" fillId="2" borderId="0" xfId="0" applyFont="1" applyFill="1" applyAlignment="1">
      <alignment horizontal="left" vertical="center"/>
    </xf>
    <xf numFmtId="0" fontId="14" fillId="6" borderId="13" xfId="0" applyFont="1" applyFill="1" applyBorder="1" applyAlignment="1">
      <alignment horizontal="center" vertical="center" wrapText="1"/>
    </xf>
    <xf numFmtId="0" fontId="61" fillId="2" borderId="4" xfId="0" applyFont="1" applyFill="1" applyBorder="1" applyAlignment="1">
      <alignment horizontal="left" vertical="top" wrapText="1"/>
    </xf>
    <xf numFmtId="0" fontId="58" fillId="5" borderId="6" xfId="0" applyFont="1" applyFill="1" applyBorder="1" applyAlignment="1">
      <alignment horizontal="left" vertical="center"/>
    </xf>
    <xf numFmtId="0" fontId="11" fillId="2" borderId="0" xfId="0" applyFont="1" applyFill="1" applyAlignment="1">
      <alignment horizontal="center" vertical="center"/>
    </xf>
    <xf numFmtId="0" fontId="73" fillId="5" borderId="6" xfId="16" applyFont="1" applyFill="1" applyBorder="1" applyAlignment="1">
      <alignment horizontal="left" vertical="center"/>
    </xf>
    <xf numFmtId="0" fontId="59" fillId="2" borderId="0" xfId="0" applyFont="1" applyFill="1" applyAlignment="1">
      <alignment horizontal="left" vertical="center"/>
    </xf>
    <xf numFmtId="0" fontId="45" fillId="0" borderId="2" xfId="21" applyFont="1" applyBorder="1" applyAlignment="1">
      <alignment horizontal="center" vertical="center"/>
    </xf>
    <xf numFmtId="0" fontId="5" fillId="2" borderId="10" xfId="21" applyFont="1" applyFill="1" applyBorder="1" applyAlignment="1">
      <alignment horizontal="center" vertical="center"/>
    </xf>
    <xf numFmtId="0" fontId="5" fillId="2" borderId="6" xfId="21" applyFont="1" applyFill="1" applyBorder="1" applyAlignment="1">
      <alignment horizontal="center" vertical="center"/>
    </xf>
    <xf numFmtId="0" fontId="5" fillId="2" borderId="11" xfId="21" applyFont="1" applyFill="1" applyBorder="1" applyAlignment="1">
      <alignment horizontal="center" vertical="center"/>
    </xf>
    <xf numFmtId="0" fontId="4" fillId="2" borderId="1" xfId="12" applyFont="1" applyFill="1" applyBorder="1" applyAlignment="1">
      <alignment horizontal="center" vertical="center"/>
    </xf>
    <xf numFmtId="0" fontId="4" fillId="2" borderId="0" xfId="12" applyFont="1" applyFill="1" applyAlignment="1">
      <alignment horizontal="center" vertical="center"/>
    </xf>
    <xf numFmtId="0" fontId="6" fillId="2" borderId="1" xfId="12" applyFont="1" applyFill="1" applyBorder="1" applyAlignment="1">
      <alignment horizontal="left" vertical="center"/>
    </xf>
    <xf numFmtId="0" fontId="6" fillId="2" borderId="0" xfId="12" applyFont="1" applyFill="1" applyAlignment="1">
      <alignment horizontal="left" vertical="center"/>
    </xf>
    <xf numFmtId="0" fontId="42" fillId="0" borderId="10" xfId="19" applyFont="1" applyBorder="1" applyAlignment="1">
      <alignment horizontal="center" vertical="center"/>
    </xf>
    <xf numFmtId="0" fontId="42" fillId="0" borderId="6" xfId="19" applyFont="1" applyBorder="1" applyAlignment="1">
      <alignment horizontal="center" vertical="center"/>
    </xf>
    <xf numFmtId="0" fontId="42" fillId="0" borderId="11" xfId="19" applyFont="1" applyBorder="1" applyAlignment="1">
      <alignment horizontal="center" vertical="center"/>
    </xf>
    <xf numFmtId="0" fontId="69" fillId="0" borderId="20" xfId="0" applyFont="1" applyBorder="1" applyAlignment="1">
      <alignment horizontal="center" vertical="center"/>
    </xf>
    <xf numFmtId="0" fontId="69" fillId="0" borderId="21" xfId="0" applyFont="1" applyBorder="1" applyAlignment="1">
      <alignment horizontal="center" vertical="center"/>
    </xf>
    <xf numFmtId="0" fontId="69" fillId="0" borderId="22" xfId="0" applyFont="1" applyBorder="1" applyAlignment="1">
      <alignment horizontal="center" vertical="center"/>
    </xf>
    <xf numFmtId="0" fontId="69" fillId="0" borderId="18" xfId="0" applyFont="1" applyBorder="1" applyAlignment="1">
      <alignment horizontal="center" vertical="center"/>
    </xf>
    <xf numFmtId="0" fontId="69" fillId="0" borderId="19" xfId="0" applyFont="1" applyBorder="1" applyAlignment="1">
      <alignment horizontal="center" vertical="center"/>
    </xf>
  </cellXfs>
  <cellStyles count="22">
    <cellStyle name="Normal 2" xfId="3" xr:uid="{00000000-0005-0000-0000-000000000000}"/>
    <cellStyle name="Normal 2 2" xfId="4" xr:uid="{00000000-0005-0000-0000-000001000000}"/>
    <cellStyle name="百分比" xfId="2" builtinId="5"/>
    <cellStyle name="百分比 2" xfId="5" xr:uid="{00000000-0005-0000-0000-000003000000}"/>
    <cellStyle name="常规" xfId="0" builtinId="0"/>
    <cellStyle name="常规 2" xfId="6" xr:uid="{00000000-0005-0000-0000-000005000000}"/>
    <cellStyle name="常规 2 2" xfId="7" xr:uid="{00000000-0005-0000-0000-000006000000}"/>
    <cellStyle name="常规 2 2 2" xfId="8" xr:uid="{00000000-0005-0000-0000-000007000000}"/>
    <cellStyle name="常规 2 2 3" xfId="9" xr:uid="{00000000-0005-0000-0000-000008000000}"/>
    <cellStyle name="常规 2 3" xfId="10" xr:uid="{00000000-0005-0000-0000-000009000000}"/>
    <cellStyle name="常规 2 4" xfId="20" xr:uid="{D9D8C728-DB68-4329-ADBF-76C0A799AFC6}"/>
    <cellStyle name="常规 3" xfId="11" xr:uid="{00000000-0005-0000-0000-00000A000000}"/>
    <cellStyle name="常规 3 2" xfId="12" xr:uid="{00000000-0005-0000-0000-00000B000000}"/>
    <cellStyle name="常规 4" xfId="13" xr:uid="{00000000-0005-0000-0000-00000C000000}"/>
    <cellStyle name="常规 4 2" xfId="14" xr:uid="{00000000-0005-0000-0000-00000D000000}"/>
    <cellStyle name="常规 4 2 2" xfId="21" xr:uid="{0611DB90-5A27-42EC-B919-AC7AF61DB0C6}"/>
    <cellStyle name="常规 5" xfId="15" xr:uid="{00000000-0005-0000-0000-00000E000000}"/>
    <cellStyle name="常规 6" xfId="16" xr:uid="{00000000-0005-0000-0000-00000F000000}"/>
    <cellStyle name="常规 6 2" xfId="17" xr:uid="{00000000-0005-0000-0000-000010000000}"/>
    <cellStyle name="常规 7" xfId="19" xr:uid="{194CB17D-2943-4045-91C4-9C9A11820C05}"/>
    <cellStyle name="千位分隔" xfId="1" builtinId="3"/>
    <cellStyle name="千位分隔 2" xfId="18" xr:uid="{00000000-0005-0000-0000-000012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1621790</xdr:colOff>
      <xdr:row>0</xdr:row>
      <xdr:rowOff>457200</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85725" y="57150"/>
          <a:ext cx="1536065" cy="400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42110" cy="403860"/>
    <xdr:pic>
      <xdr:nvPicPr>
        <xdr:cNvPr id="2" name="Picture 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0" y="0"/>
          <a:ext cx="1642110" cy="40386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1539240</xdr:colOff>
      <xdr:row>0</xdr:row>
      <xdr:rowOff>396240</xdr:rowOff>
    </xdr:to>
    <xdr:pic>
      <xdr:nvPicPr>
        <xdr:cNvPr id="2"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0" y="0"/>
          <a:ext cx="1543050" cy="4000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1539240</xdr:colOff>
      <xdr:row>0</xdr:row>
      <xdr:rowOff>396240</xdr:rowOff>
    </xdr:to>
    <xdr:pic>
      <xdr:nvPicPr>
        <xdr:cNvPr id="2" name="Picture 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0" y="0"/>
          <a:ext cx="1543050" cy="4000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82826</xdr:colOff>
      <xdr:row>0</xdr:row>
      <xdr:rowOff>4970</xdr:rowOff>
    </xdr:from>
    <xdr:to>
      <xdr:col>0</xdr:col>
      <xdr:colOff>1524000</xdr:colOff>
      <xdr:row>0</xdr:row>
      <xdr:rowOff>396903</xdr:rowOff>
    </xdr:to>
    <xdr:pic>
      <xdr:nvPicPr>
        <xdr:cNvPr id="2" name="Picture 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82550" y="4445"/>
          <a:ext cx="1441450" cy="39243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50314</xdr:colOff>
      <xdr:row>0</xdr:row>
      <xdr:rowOff>18827</xdr:rowOff>
    </xdr:from>
    <xdr:to>
      <xdr:col>1</xdr:col>
      <xdr:colOff>930312</xdr:colOff>
      <xdr:row>0</xdr:row>
      <xdr:rowOff>362766</xdr:rowOff>
    </xdr:to>
    <xdr:pic>
      <xdr:nvPicPr>
        <xdr:cNvPr id="2" name="Picture 4">
          <a:extLst>
            <a:ext uri="{FF2B5EF4-FFF2-40B4-BE49-F238E27FC236}">
              <a16:creationId xmlns:a16="http://schemas.microsoft.com/office/drawing/2014/main" id="{456CEBF7-C314-4F5E-95E8-053180A15389}"/>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50314" y="18827"/>
          <a:ext cx="1152525" cy="34774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247650</xdr:colOff>
      <xdr:row>0</xdr:row>
      <xdr:rowOff>200025</xdr:rowOff>
    </xdr:from>
    <xdr:to>
      <xdr:col>1</xdr:col>
      <xdr:colOff>1430655</xdr:colOff>
      <xdr:row>1</xdr:row>
      <xdr:rowOff>20955</xdr:rowOff>
    </xdr:to>
    <xdr:pic>
      <xdr:nvPicPr>
        <xdr:cNvPr id="2" name="Picture 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662305" y="200025"/>
          <a:ext cx="1183005" cy="38290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133350</xdr:rowOff>
    </xdr:from>
    <xdr:to>
      <xdr:col>1</xdr:col>
      <xdr:colOff>914400</xdr:colOff>
      <xdr:row>0</xdr:row>
      <xdr:rowOff>495300</xdr:rowOff>
    </xdr:to>
    <xdr:pic>
      <xdr:nvPicPr>
        <xdr:cNvPr id="2" name="Picture 4">
          <a:extLst>
            <a:ext uri="{FF2B5EF4-FFF2-40B4-BE49-F238E27FC236}">
              <a16:creationId xmlns:a16="http://schemas.microsoft.com/office/drawing/2014/main" id="{CFB93C20-F5F2-4507-BCD9-77A1C7EB0D85}"/>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64770" y="129540"/>
          <a:ext cx="1306830" cy="3657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6"/>
  <sheetViews>
    <sheetView workbookViewId="0">
      <selection activeCell="M18" sqref="M18"/>
    </sheetView>
  </sheetViews>
  <sheetFormatPr defaultColWidth="9" defaultRowHeight="14.4"/>
  <cols>
    <col min="1" max="1" width="24.21875" style="198" customWidth="1"/>
    <col min="2" max="9" width="11.109375" style="198" customWidth="1"/>
    <col min="10" max="10" width="28.109375" style="198" customWidth="1"/>
    <col min="11" max="11" width="48" style="198" customWidth="1"/>
    <col min="12" max="12" width="22" style="198" customWidth="1"/>
    <col min="13" max="16384" width="9" style="198"/>
  </cols>
  <sheetData>
    <row r="1" spans="1:12" ht="39" customHeight="1">
      <c r="A1" s="364" t="s">
        <v>107</v>
      </c>
      <c r="B1" s="364"/>
      <c r="C1" s="364"/>
      <c r="D1" s="364"/>
      <c r="E1" s="364"/>
      <c r="F1" s="364"/>
      <c r="G1" s="364"/>
      <c r="H1" s="364"/>
      <c r="I1" s="364"/>
      <c r="J1" s="364"/>
      <c r="K1" s="364"/>
      <c r="L1" s="205" t="s">
        <v>133</v>
      </c>
    </row>
    <row r="2" spans="1:12" ht="7.2" customHeight="1">
      <c r="B2" s="199"/>
      <c r="C2" s="199"/>
      <c r="D2" s="199"/>
      <c r="E2" s="199"/>
      <c r="F2" s="199"/>
      <c r="G2" s="199"/>
      <c r="H2" s="199"/>
    </row>
    <row r="3" spans="1:12" ht="22.95" customHeight="1" thickBot="1">
      <c r="A3" s="357" t="s">
        <v>108</v>
      </c>
      <c r="B3" s="357"/>
      <c r="C3" s="357"/>
      <c r="D3" s="357"/>
      <c r="E3" s="357"/>
      <c r="F3" s="357"/>
      <c r="G3" s="357"/>
      <c r="H3" s="357"/>
      <c r="I3" s="357"/>
      <c r="J3" s="357"/>
      <c r="K3" s="357"/>
    </row>
    <row r="4" spans="1:12" ht="28.8" customHeight="1" thickTop="1">
      <c r="A4" s="200" t="s">
        <v>109</v>
      </c>
      <c r="B4" s="365" t="s">
        <v>134</v>
      </c>
      <c r="C4" s="365"/>
      <c r="D4" s="365"/>
      <c r="E4" s="365"/>
      <c r="F4" s="365"/>
      <c r="G4" s="365"/>
      <c r="H4" s="365"/>
      <c r="I4" s="365"/>
      <c r="J4" s="365"/>
      <c r="K4" s="365"/>
    </row>
    <row r="5" spans="1:12" ht="15" customHeight="1">
      <c r="A5" s="201" t="s">
        <v>110</v>
      </c>
      <c r="B5" s="358" t="s">
        <v>135</v>
      </c>
      <c r="C5" s="358"/>
      <c r="D5" s="358"/>
      <c r="E5" s="358"/>
      <c r="F5" s="358"/>
      <c r="G5" s="358"/>
      <c r="H5" s="358"/>
      <c r="I5" s="358"/>
      <c r="J5" s="358"/>
      <c r="K5" s="272"/>
    </row>
    <row r="6" spans="1:12" ht="18" customHeight="1">
      <c r="A6" s="201" t="s">
        <v>111</v>
      </c>
      <c r="B6" s="355" t="s">
        <v>136</v>
      </c>
      <c r="C6" s="355"/>
      <c r="D6" s="355"/>
      <c r="E6" s="355"/>
      <c r="F6" s="355"/>
      <c r="G6" s="355"/>
      <c r="H6" s="355"/>
      <c r="I6" s="355"/>
      <c r="J6" s="355"/>
      <c r="K6" s="355"/>
    </row>
    <row r="7" spans="1:12" ht="15" customHeight="1">
      <c r="A7" s="359" t="s">
        <v>112</v>
      </c>
      <c r="B7" s="358" t="s">
        <v>137</v>
      </c>
      <c r="C7" s="358"/>
      <c r="D7" s="358"/>
      <c r="E7" s="358"/>
      <c r="F7" s="358"/>
      <c r="G7" s="358"/>
      <c r="H7" s="358"/>
      <c r="I7" s="358"/>
      <c r="J7" s="358"/>
      <c r="K7" s="272"/>
    </row>
    <row r="8" spans="1:12" ht="15" customHeight="1">
      <c r="A8" s="359"/>
      <c r="B8" s="358" t="s">
        <v>138</v>
      </c>
      <c r="C8" s="358"/>
      <c r="D8" s="358"/>
      <c r="E8" s="358"/>
      <c r="F8" s="358"/>
      <c r="G8" s="358"/>
      <c r="H8" s="358"/>
      <c r="I8" s="358"/>
      <c r="J8" s="358"/>
      <c r="K8" s="358"/>
    </row>
    <row r="9" spans="1:12" ht="15" customHeight="1">
      <c r="A9" s="359"/>
      <c r="B9" s="358" t="s">
        <v>139</v>
      </c>
      <c r="C9" s="358"/>
      <c r="D9" s="358"/>
      <c r="E9" s="358"/>
      <c r="F9" s="358"/>
      <c r="G9" s="358"/>
      <c r="H9" s="358"/>
      <c r="I9" s="358"/>
      <c r="J9" s="358"/>
      <c r="K9" s="358"/>
    </row>
    <row r="10" spans="1:12" ht="15" customHeight="1">
      <c r="A10" s="359"/>
      <c r="B10" s="358" t="s">
        <v>140</v>
      </c>
      <c r="C10" s="358"/>
      <c r="D10" s="358"/>
      <c r="E10" s="358"/>
      <c r="F10" s="358"/>
      <c r="G10" s="358"/>
      <c r="H10" s="358"/>
      <c r="I10" s="358"/>
      <c r="J10" s="358"/>
      <c r="K10" s="358"/>
    </row>
    <row r="11" spans="1:12" ht="15" customHeight="1">
      <c r="A11" s="359"/>
      <c r="B11" s="358" t="s">
        <v>141</v>
      </c>
      <c r="C11" s="358"/>
      <c r="D11" s="358"/>
      <c r="E11" s="358"/>
      <c r="F11" s="358"/>
      <c r="G11" s="358"/>
      <c r="H11" s="358"/>
      <c r="I11" s="358"/>
      <c r="J11" s="358"/>
      <c r="K11" s="358"/>
    </row>
    <row r="12" spans="1:12" ht="15" customHeight="1">
      <c r="A12" s="359"/>
      <c r="B12" s="358" t="s">
        <v>142</v>
      </c>
      <c r="C12" s="358"/>
      <c r="D12" s="358"/>
      <c r="E12" s="358"/>
      <c r="F12" s="358"/>
      <c r="G12" s="358"/>
      <c r="H12" s="358"/>
      <c r="I12" s="358"/>
      <c r="J12" s="358"/>
      <c r="K12" s="358"/>
    </row>
    <row r="13" spans="1:12" ht="28.2" customHeight="1">
      <c r="A13" s="359"/>
      <c r="B13" s="355" t="s">
        <v>143</v>
      </c>
      <c r="C13" s="355"/>
      <c r="D13" s="355"/>
      <c r="E13" s="355"/>
      <c r="F13" s="355"/>
      <c r="G13" s="355"/>
      <c r="H13" s="355"/>
      <c r="I13" s="355"/>
      <c r="J13" s="355"/>
      <c r="K13" s="355"/>
    </row>
    <row r="14" spans="1:12" ht="15" customHeight="1">
      <c r="A14" s="201" t="s">
        <v>113</v>
      </c>
      <c r="B14" s="355" t="s">
        <v>144</v>
      </c>
      <c r="C14" s="355"/>
      <c r="D14" s="355"/>
      <c r="E14" s="355"/>
      <c r="F14" s="355"/>
      <c r="G14" s="355"/>
      <c r="H14" s="355"/>
      <c r="I14" s="355"/>
      <c r="J14" s="355"/>
      <c r="K14" s="355"/>
    </row>
    <row r="15" spans="1:12" ht="30" customHeight="1">
      <c r="A15" s="201" t="s">
        <v>114</v>
      </c>
      <c r="B15" s="355" t="s">
        <v>146</v>
      </c>
      <c r="C15" s="355"/>
      <c r="D15" s="355"/>
      <c r="E15" s="355"/>
      <c r="F15" s="355"/>
      <c r="G15" s="355"/>
      <c r="H15" s="355"/>
      <c r="I15" s="355"/>
      <c r="J15" s="355"/>
      <c r="K15" s="355"/>
    </row>
    <row r="16" spans="1:12" ht="15" customHeight="1" thickBot="1">
      <c r="A16" s="202" t="s">
        <v>115</v>
      </c>
      <c r="B16" s="356" t="s">
        <v>145</v>
      </c>
      <c r="C16" s="356"/>
      <c r="D16" s="356"/>
      <c r="E16" s="356"/>
      <c r="F16" s="356"/>
      <c r="G16" s="356"/>
      <c r="H16" s="356"/>
      <c r="I16" s="356"/>
      <c r="J16" s="356"/>
      <c r="K16" s="356"/>
    </row>
    <row r="17" spans="1:11" ht="7.95" customHeight="1" thickTop="1">
      <c r="A17" s="203"/>
      <c r="B17" s="204"/>
      <c r="C17" s="204"/>
      <c r="D17" s="204"/>
      <c r="E17" s="204"/>
      <c r="F17" s="204"/>
      <c r="G17" s="204"/>
      <c r="H17" s="204"/>
      <c r="I17" s="204"/>
      <c r="J17" s="204"/>
      <c r="K17" s="204"/>
    </row>
    <row r="18" spans="1:11" ht="24.6" customHeight="1">
      <c r="A18" s="357" t="s">
        <v>116</v>
      </c>
      <c r="B18" s="357"/>
      <c r="C18" s="357"/>
      <c r="D18" s="357"/>
      <c r="E18" s="357"/>
      <c r="F18" s="357"/>
      <c r="G18" s="357"/>
      <c r="H18" s="357"/>
      <c r="I18" s="357"/>
      <c r="J18" s="357"/>
      <c r="K18" s="357"/>
    </row>
    <row r="19" spans="1:11">
      <c r="A19" s="360" t="s">
        <v>117</v>
      </c>
      <c r="B19" s="360"/>
      <c r="C19" s="360" t="s">
        <v>132</v>
      </c>
      <c r="D19" s="360"/>
      <c r="E19" s="360"/>
      <c r="F19" s="360"/>
      <c r="G19" s="360"/>
      <c r="H19" s="360"/>
      <c r="I19" s="360"/>
      <c r="J19" s="360"/>
      <c r="K19" s="360"/>
    </row>
    <row r="20" spans="1:11">
      <c r="A20" s="361" t="s">
        <v>118</v>
      </c>
      <c r="B20" s="361"/>
      <c r="C20" s="358" t="s">
        <v>125</v>
      </c>
      <c r="D20" s="358"/>
      <c r="E20" s="358"/>
      <c r="F20" s="358"/>
      <c r="G20" s="358"/>
      <c r="H20" s="358"/>
      <c r="I20" s="358"/>
      <c r="J20" s="358"/>
      <c r="K20" s="358"/>
    </row>
    <row r="21" spans="1:11">
      <c r="A21" s="361" t="s">
        <v>119</v>
      </c>
      <c r="B21" s="361"/>
      <c r="C21" s="358" t="s">
        <v>126</v>
      </c>
      <c r="D21" s="358"/>
      <c r="E21" s="358"/>
      <c r="F21" s="358"/>
      <c r="G21" s="358"/>
      <c r="H21" s="358"/>
      <c r="I21" s="358"/>
      <c r="J21" s="358"/>
      <c r="K21" s="358"/>
    </row>
    <row r="22" spans="1:11">
      <c r="A22" s="361" t="s">
        <v>120</v>
      </c>
      <c r="B22" s="361"/>
      <c r="C22" s="358" t="s">
        <v>127</v>
      </c>
      <c r="D22" s="358"/>
      <c r="E22" s="358"/>
      <c r="F22" s="358"/>
      <c r="G22" s="358"/>
      <c r="H22" s="358"/>
      <c r="I22" s="358"/>
      <c r="J22" s="358"/>
      <c r="K22" s="358"/>
    </row>
    <row r="23" spans="1:11">
      <c r="A23" s="361" t="s">
        <v>121</v>
      </c>
      <c r="B23" s="361"/>
      <c r="C23" s="358" t="s">
        <v>128</v>
      </c>
      <c r="D23" s="358"/>
      <c r="E23" s="358"/>
      <c r="F23" s="358"/>
      <c r="G23" s="358"/>
      <c r="H23" s="358"/>
      <c r="I23" s="358"/>
      <c r="J23" s="358"/>
      <c r="K23" s="358"/>
    </row>
    <row r="24" spans="1:11" ht="27" customHeight="1">
      <c r="A24" s="363" t="s">
        <v>122</v>
      </c>
      <c r="B24" s="363"/>
      <c r="C24" s="355" t="s">
        <v>129</v>
      </c>
      <c r="D24" s="355"/>
      <c r="E24" s="355"/>
      <c r="F24" s="355"/>
      <c r="G24" s="355"/>
      <c r="H24" s="355"/>
      <c r="I24" s="355"/>
      <c r="J24" s="355"/>
      <c r="K24" s="355"/>
    </row>
    <row r="25" spans="1:11" ht="25.2" customHeight="1">
      <c r="A25" s="363" t="s">
        <v>123</v>
      </c>
      <c r="B25" s="363"/>
      <c r="C25" s="355" t="s">
        <v>130</v>
      </c>
      <c r="D25" s="355"/>
      <c r="E25" s="355"/>
      <c r="F25" s="355"/>
      <c r="G25" s="355"/>
      <c r="H25" s="355"/>
      <c r="I25" s="355"/>
      <c r="J25" s="355"/>
      <c r="K25" s="355"/>
    </row>
    <row r="26" spans="1:11" ht="29.4" customHeight="1">
      <c r="A26" s="362" t="s">
        <v>124</v>
      </c>
      <c r="B26" s="362"/>
      <c r="C26" s="356" t="s">
        <v>131</v>
      </c>
      <c r="D26" s="356"/>
      <c r="E26" s="356"/>
      <c r="F26" s="356"/>
      <c r="G26" s="356"/>
      <c r="H26" s="356"/>
      <c r="I26" s="356"/>
      <c r="J26" s="356"/>
      <c r="K26" s="356"/>
    </row>
  </sheetData>
  <mergeCells count="33">
    <mergeCell ref="A1:K1"/>
    <mergeCell ref="A3:K3"/>
    <mergeCell ref="B4:K4"/>
    <mergeCell ref="B6:K6"/>
    <mergeCell ref="B5:J5"/>
    <mergeCell ref="A19:B19"/>
    <mergeCell ref="C19:K19"/>
    <mergeCell ref="A20:B20"/>
    <mergeCell ref="C20:K20"/>
    <mergeCell ref="A26:B26"/>
    <mergeCell ref="C26:K26"/>
    <mergeCell ref="A21:B21"/>
    <mergeCell ref="C21:K21"/>
    <mergeCell ref="A22:B22"/>
    <mergeCell ref="C22:K22"/>
    <mergeCell ref="A23:B23"/>
    <mergeCell ref="C23:K23"/>
    <mergeCell ref="A24:B24"/>
    <mergeCell ref="C24:K24"/>
    <mergeCell ref="A25:B25"/>
    <mergeCell ref="C25:K25"/>
    <mergeCell ref="B14:K14"/>
    <mergeCell ref="B15:K15"/>
    <mergeCell ref="B16:K16"/>
    <mergeCell ref="A18:K18"/>
    <mergeCell ref="B8:K8"/>
    <mergeCell ref="B9:K9"/>
    <mergeCell ref="B10:K10"/>
    <mergeCell ref="B11:K11"/>
    <mergeCell ref="A7:A13"/>
    <mergeCell ref="B12:K12"/>
    <mergeCell ref="B13:K13"/>
    <mergeCell ref="B7:J7"/>
  </mergeCells>
  <phoneticPr fontId="4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X182"/>
  <sheetViews>
    <sheetView tabSelected="1" zoomScale="115" zoomScaleNormal="115" workbookViewId="0">
      <selection activeCell="E118" sqref="E118"/>
    </sheetView>
  </sheetViews>
  <sheetFormatPr defaultColWidth="9.109375" defaultRowHeight="14.4"/>
  <cols>
    <col min="1" max="1" width="23.33203125" style="138" customWidth="1"/>
    <col min="2" max="2" width="28.77734375" style="138" customWidth="1"/>
    <col min="3" max="3" width="21.77734375" style="138" customWidth="1"/>
    <col min="4" max="4" width="20.109375" style="138" customWidth="1"/>
    <col min="5" max="7" width="21.44140625" style="138" customWidth="1"/>
    <col min="8" max="8" width="18.109375" style="139" customWidth="1"/>
    <col min="9" max="9" width="23.6640625" style="139" customWidth="1"/>
    <col min="10" max="10" width="14.33203125" style="139" bestFit="1" customWidth="1"/>
    <col min="11" max="11" width="16.44140625" style="139" customWidth="1"/>
    <col min="12" max="16384" width="9.109375" style="139"/>
  </cols>
  <sheetData>
    <row r="1" spans="1:64" ht="34.200000000000003" customHeight="1">
      <c r="A1" s="406" t="str">
        <f>Definitions!A1</f>
        <v>Zijin Mining 2024 ESG Performance Data</v>
      </c>
      <c r="B1" s="406"/>
      <c r="C1" s="406"/>
      <c r="D1" s="406"/>
      <c r="E1" s="406"/>
      <c r="F1" s="406"/>
      <c r="G1" s="406"/>
      <c r="H1" s="406"/>
      <c r="I1" s="2" t="str">
        <f>Definitions!L1</f>
        <v>Last Update:2025/3/21</v>
      </c>
    </row>
    <row r="2" spans="1:64" ht="25.5" customHeight="1">
      <c r="A2" s="305" t="s">
        <v>294</v>
      </c>
      <c r="C2" s="140"/>
      <c r="D2" s="140"/>
      <c r="E2" s="140"/>
      <c r="F2" s="140"/>
      <c r="G2" s="140"/>
      <c r="H2" s="140"/>
      <c r="I2" s="140"/>
    </row>
    <row r="3" spans="1:64" ht="25.5" customHeight="1">
      <c r="A3" s="140"/>
      <c r="C3" s="140"/>
      <c r="D3" s="140"/>
      <c r="E3" s="140"/>
      <c r="F3" s="140"/>
      <c r="G3" s="140"/>
      <c r="H3" s="140"/>
      <c r="I3" s="140"/>
    </row>
    <row r="4" spans="1:64" ht="15.75" customHeight="1">
      <c r="A4" s="415" t="s">
        <v>151</v>
      </c>
      <c r="B4" s="415"/>
      <c r="C4" s="415"/>
      <c r="D4" s="415"/>
      <c r="E4" s="415"/>
      <c r="F4" s="415"/>
      <c r="G4" s="415"/>
      <c r="H4" s="415"/>
    </row>
    <row r="5" spans="1:64" ht="15" customHeight="1" thickTop="1">
      <c r="A5" s="401" t="s">
        <v>211</v>
      </c>
      <c r="B5" s="401"/>
      <c r="C5" s="141" t="s">
        <v>235</v>
      </c>
      <c r="D5" s="142">
        <v>2024</v>
      </c>
      <c r="E5" s="142">
        <v>2023</v>
      </c>
      <c r="F5" s="142">
        <v>2022</v>
      </c>
      <c r="G5" s="142">
        <v>2021</v>
      </c>
      <c r="H5" s="142">
        <v>2020</v>
      </c>
      <c r="I5" s="142">
        <v>2019</v>
      </c>
    </row>
    <row r="6" spans="1:64" ht="14.4" customHeight="1">
      <c r="A6" s="407" t="s">
        <v>147</v>
      </c>
      <c r="B6" s="408"/>
      <c r="C6" s="286" t="s">
        <v>153</v>
      </c>
      <c r="D6" s="144">
        <v>14.34</v>
      </c>
      <c r="E6" s="144">
        <v>13.7</v>
      </c>
      <c r="F6" s="144">
        <v>14.67</v>
      </c>
      <c r="G6" s="145">
        <v>14.2</v>
      </c>
      <c r="H6" s="145">
        <v>10.92</v>
      </c>
      <c r="I6" s="145">
        <v>7.25</v>
      </c>
    </row>
    <row r="7" spans="1:64">
      <c r="A7" s="409" t="s">
        <v>148</v>
      </c>
      <c r="B7" s="410"/>
      <c r="C7" s="286" t="s">
        <v>153</v>
      </c>
      <c r="D7" s="144">
        <v>1.6969166676304701</v>
      </c>
      <c r="E7" s="144">
        <v>3.69</v>
      </c>
      <c r="F7" s="145">
        <v>4.8899999999999997</v>
      </c>
      <c r="G7" s="145">
        <v>3.35</v>
      </c>
      <c r="H7" s="105">
        <v>0.96</v>
      </c>
      <c r="I7" s="105">
        <v>0.95</v>
      </c>
    </row>
    <row r="8" spans="1:64" ht="16.2">
      <c r="A8" s="411" t="s">
        <v>149</v>
      </c>
      <c r="B8" s="412"/>
      <c r="C8" s="286" t="s">
        <v>154</v>
      </c>
      <c r="D8" s="105">
        <v>8.0255272299999998</v>
      </c>
      <c r="E8" s="105">
        <v>6.22</v>
      </c>
      <c r="F8" s="105">
        <v>12.75</v>
      </c>
      <c r="G8" s="105">
        <v>7.76</v>
      </c>
      <c r="H8" s="105">
        <v>3.33</v>
      </c>
      <c r="I8" s="105">
        <v>5.25</v>
      </c>
    </row>
    <row r="9" spans="1:64" ht="15" thickBot="1">
      <c r="A9" s="413" t="s">
        <v>150</v>
      </c>
      <c r="B9" s="414"/>
      <c r="C9" s="287" t="s">
        <v>155</v>
      </c>
      <c r="D9" s="146">
        <v>1.655375</v>
      </c>
      <c r="E9" s="146">
        <v>3.86</v>
      </c>
      <c r="F9" s="146">
        <v>1.21</v>
      </c>
      <c r="G9" s="278">
        <v>1.1499999999999999</v>
      </c>
      <c r="H9" s="146">
        <v>0.41</v>
      </c>
      <c r="I9" s="146">
        <v>1.34</v>
      </c>
    </row>
    <row r="10" spans="1:64" ht="15" thickTop="1">
      <c r="A10" s="147"/>
      <c r="B10" s="147"/>
      <c r="C10" s="147"/>
      <c r="D10" s="147"/>
      <c r="E10" s="139"/>
      <c r="F10" s="139"/>
      <c r="G10" s="139"/>
    </row>
    <row r="11" spans="1:64" ht="16.2" thickBot="1">
      <c r="A11" s="415" t="s">
        <v>152</v>
      </c>
      <c r="B11" s="415"/>
      <c r="C11" s="415"/>
      <c r="D11" s="415"/>
      <c r="E11" s="415"/>
      <c r="F11" s="415"/>
      <c r="G11" s="415"/>
      <c r="H11" s="415"/>
    </row>
    <row r="12" spans="1:64" ht="15" thickTop="1">
      <c r="A12" s="401" t="s">
        <v>211</v>
      </c>
      <c r="B12" s="401"/>
      <c r="C12" s="141" t="s">
        <v>235</v>
      </c>
      <c r="D12" s="142">
        <v>2024</v>
      </c>
      <c r="E12" s="142">
        <v>2023</v>
      </c>
      <c r="F12" s="142">
        <v>2022</v>
      </c>
      <c r="G12" s="142">
        <v>2021</v>
      </c>
      <c r="H12" s="142">
        <v>2020</v>
      </c>
      <c r="I12" s="142">
        <v>2019</v>
      </c>
    </row>
    <row r="13" spans="1:64" ht="16.2" customHeight="1">
      <c r="A13" s="386" t="s">
        <v>157</v>
      </c>
      <c r="B13" s="386"/>
      <c r="C13" s="288" t="s">
        <v>156</v>
      </c>
      <c r="D13" s="148">
        <v>6.9949000000000003</v>
      </c>
      <c r="E13" s="148">
        <v>8.5188729999999993</v>
      </c>
      <c r="F13" s="149">
        <v>7.87</v>
      </c>
      <c r="G13" s="149">
        <v>7.13</v>
      </c>
      <c r="H13" s="149">
        <v>6.11</v>
      </c>
      <c r="I13" s="149">
        <v>5.35</v>
      </c>
      <c r="J13" s="234"/>
    </row>
    <row r="14" spans="1:64" ht="16.2">
      <c r="A14" s="383" t="s">
        <v>158</v>
      </c>
      <c r="B14" s="403"/>
      <c r="C14" s="288" t="s">
        <v>156</v>
      </c>
      <c r="D14" s="150">
        <v>2.89</v>
      </c>
      <c r="E14" s="145">
        <v>3.65</v>
      </c>
      <c r="F14" s="145">
        <v>3.14</v>
      </c>
      <c r="G14" s="145">
        <v>2.81</v>
      </c>
      <c r="H14" s="145">
        <v>2.54</v>
      </c>
      <c r="I14" s="145">
        <v>2.02</v>
      </c>
      <c r="J14" s="235"/>
    </row>
    <row r="15" spans="1:64" ht="16.2">
      <c r="A15" s="383" t="s">
        <v>159</v>
      </c>
      <c r="B15" s="403"/>
      <c r="C15" s="288" t="s">
        <v>156</v>
      </c>
      <c r="D15" s="145">
        <v>4.1100000000000003</v>
      </c>
      <c r="E15" s="145">
        <v>4.87</v>
      </c>
      <c r="F15" s="145">
        <v>4.7300000000000004</v>
      </c>
      <c r="G15" s="145">
        <v>4.32</v>
      </c>
      <c r="H15" s="145">
        <v>3.57</v>
      </c>
      <c r="I15" s="145">
        <v>3.33</v>
      </c>
    </row>
    <row r="16" spans="1:64" s="136" customFormat="1" ht="16.2">
      <c r="A16" s="383" t="s">
        <v>160</v>
      </c>
      <c r="B16" s="403"/>
      <c r="C16" s="288" t="s">
        <v>156</v>
      </c>
      <c r="D16" s="241">
        <v>4.42</v>
      </c>
      <c r="E16" s="241" t="s">
        <v>79</v>
      </c>
      <c r="F16" s="145" t="s">
        <v>0</v>
      </c>
      <c r="G16" s="145" t="s">
        <v>0</v>
      </c>
      <c r="H16" s="145" t="s">
        <v>0</v>
      </c>
      <c r="I16" s="145" t="s">
        <v>0</v>
      </c>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row>
    <row r="17" spans="1:64" s="135" customFormat="1" ht="14.4" customHeight="1">
      <c r="A17" s="402" t="s">
        <v>161</v>
      </c>
      <c r="B17" s="402"/>
      <c r="C17" s="286" t="s">
        <v>399</v>
      </c>
      <c r="D17" s="149">
        <v>1.64</v>
      </c>
      <c r="E17" s="149">
        <v>2.08</v>
      </c>
      <c r="F17" s="149">
        <v>1.96</v>
      </c>
      <c r="G17" s="149">
        <v>2.17</v>
      </c>
      <c r="H17" s="149">
        <v>2.52</v>
      </c>
      <c r="I17" s="149" t="s">
        <v>0</v>
      </c>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row>
    <row r="18" spans="1:64" s="136" customFormat="1" ht="15" thickBot="1">
      <c r="A18" s="404" t="s">
        <v>162</v>
      </c>
      <c r="B18" s="404"/>
      <c r="C18" s="289" t="s">
        <v>153</v>
      </c>
      <c r="D18" s="151">
        <v>3.74</v>
      </c>
      <c r="E18" s="151">
        <v>4.5599999999999996</v>
      </c>
      <c r="F18" s="151">
        <v>5.93</v>
      </c>
      <c r="G18" s="151" t="s">
        <v>0</v>
      </c>
      <c r="H18" s="151" t="s">
        <v>0</v>
      </c>
      <c r="I18" s="151" t="s">
        <v>0</v>
      </c>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row>
    <row r="19" spans="1:64" ht="15" thickTop="1">
      <c r="A19" s="405" t="s">
        <v>163</v>
      </c>
      <c r="B19" s="405"/>
      <c r="C19" s="405"/>
      <c r="D19" s="405"/>
      <c r="E19" s="405"/>
      <c r="F19" s="405"/>
      <c r="G19" s="405"/>
    </row>
    <row r="20" spans="1:64" ht="27.6" customHeight="1">
      <c r="A20" s="367" t="s">
        <v>164</v>
      </c>
      <c r="B20" s="367"/>
      <c r="C20" s="367"/>
      <c r="D20" s="367"/>
      <c r="E20" s="367"/>
      <c r="F20" s="367"/>
      <c r="G20" s="367"/>
    </row>
    <row r="21" spans="1:64" ht="28.8" customHeight="1">
      <c r="A21" s="367" t="s">
        <v>165</v>
      </c>
      <c r="B21" s="367"/>
      <c r="C21" s="367"/>
      <c r="D21" s="367"/>
      <c r="E21" s="367"/>
      <c r="F21" s="367"/>
      <c r="G21" s="367"/>
      <c r="K21" s="237"/>
    </row>
    <row r="22" spans="1:64" ht="25.2" customHeight="1">
      <c r="A22" s="367" t="s">
        <v>166</v>
      </c>
      <c r="B22" s="367"/>
      <c r="C22" s="367"/>
      <c r="D22" s="367"/>
      <c r="E22" s="367"/>
      <c r="F22" s="367"/>
      <c r="G22" s="367"/>
      <c r="K22" s="233"/>
    </row>
    <row r="23" spans="1:64" ht="26.4" customHeight="1">
      <c r="A23" s="367" t="s">
        <v>167</v>
      </c>
      <c r="B23" s="367"/>
      <c r="C23" s="367"/>
      <c r="D23" s="367"/>
      <c r="E23" s="367"/>
      <c r="F23" s="367"/>
      <c r="G23" s="367"/>
      <c r="K23" s="235"/>
    </row>
    <row r="24" spans="1:64" ht="37.799999999999997" customHeight="1">
      <c r="A24" s="367" t="s">
        <v>169</v>
      </c>
      <c r="B24" s="367"/>
      <c r="C24" s="367"/>
      <c r="D24" s="367"/>
      <c r="E24" s="367"/>
      <c r="F24" s="367"/>
      <c r="G24" s="367"/>
    </row>
    <row r="25" spans="1:64" ht="25.2" customHeight="1">
      <c r="A25" s="367" t="s">
        <v>168</v>
      </c>
      <c r="B25" s="367"/>
      <c r="C25" s="367"/>
      <c r="D25" s="367"/>
      <c r="E25" s="367"/>
      <c r="F25" s="367"/>
      <c r="G25" s="367"/>
    </row>
    <row r="26" spans="1:64" ht="15" thickBot="1">
      <c r="A26" s="400" t="s">
        <v>296</v>
      </c>
      <c r="B26" s="400"/>
      <c r="C26" s="400"/>
      <c r="D26" s="400"/>
      <c r="E26" s="400"/>
      <c r="F26" s="400"/>
      <c r="G26" s="400"/>
    </row>
    <row r="27" spans="1:64" ht="15" thickTop="1">
      <c r="A27" s="401" t="s">
        <v>211</v>
      </c>
      <c r="B27" s="401"/>
      <c r="C27" s="141" t="s">
        <v>235</v>
      </c>
      <c r="D27" s="152">
        <v>2024</v>
      </c>
      <c r="E27" s="152">
        <v>2023</v>
      </c>
      <c r="F27" s="152">
        <v>2022</v>
      </c>
      <c r="G27" s="152">
        <v>2021</v>
      </c>
      <c r="H27" s="152">
        <v>2020</v>
      </c>
      <c r="I27" s="152">
        <v>2019</v>
      </c>
      <c r="J27" s="165"/>
    </row>
    <row r="28" spans="1:64">
      <c r="A28" s="373" t="s">
        <v>170</v>
      </c>
      <c r="B28" s="291" t="s">
        <v>172</v>
      </c>
      <c r="C28" s="291" t="s">
        <v>184</v>
      </c>
      <c r="D28" s="43">
        <v>0</v>
      </c>
      <c r="E28" s="43">
        <v>378.53</v>
      </c>
      <c r="F28" s="43">
        <v>592</v>
      </c>
      <c r="G28" s="43">
        <v>1481</v>
      </c>
      <c r="H28" s="43">
        <v>1833</v>
      </c>
      <c r="I28" s="43">
        <v>3929</v>
      </c>
    </row>
    <row r="29" spans="1:64">
      <c r="A29" s="374"/>
      <c r="B29" s="291" t="s">
        <v>173</v>
      </c>
      <c r="C29" s="291" t="s">
        <v>184</v>
      </c>
      <c r="D29" s="43">
        <v>532979.95666891104</v>
      </c>
      <c r="E29" s="43">
        <v>529235.64</v>
      </c>
      <c r="F29" s="43">
        <v>392930</v>
      </c>
      <c r="G29" s="43">
        <v>345894</v>
      </c>
      <c r="H29" s="43">
        <v>256856</v>
      </c>
      <c r="I29" s="43">
        <v>202336</v>
      </c>
    </row>
    <row r="30" spans="1:64">
      <c r="A30" s="374"/>
      <c r="B30" s="291" t="s">
        <v>174</v>
      </c>
      <c r="C30" s="291" t="s">
        <v>184</v>
      </c>
      <c r="D30" s="43">
        <v>1420.0412199269999</v>
      </c>
      <c r="E30" s="43">
        <v>614.14</v>
      </c>
      <c r="F30" s="43">
        <v>1061</v>
      </c>
      <c r="G30" s="43">
        <v>1502</v>
      </c>
      <c r="H30" s="43">
        <v>1457</v>
      </c>
      <c r="I30" s="43">
        <v>1162</v>
      </c>
    </row>
    <row r="31" spans="1:64">
      <c r="A31" s="374"/>
      <c r="B31" s="291" t="s">
        <v>175</v>
      </c>
      <c r="C31" s="291" t="s">
        <v>184</v>
      </c>
      <c r="D31" s="43">
        <v>461162.512246584</v>
      </c>
      <c r="E31" s="43">
        <v>528850.37</v>
      </c>
      <c r="F31" s="43">
        <v>560249</v>
      </c>
      <c r="G31" s="43">
        <v>636682</v>
      </c>
      <c r="H31" s="43">
        <v>859536</v>
      </c>
      <c r="I31" s="43">
        <v>610665</v>
      </c>
    </row>
    <row r="32" spans="1:64">
      <c r="A32" s="374"/>
      <c r="B32" s="291" t="s">
        <v>176</v>
      </c>
      <c r="C32" s="291" t="s">
        <v>185</v>
      </c>
      <c r="D32" s="43">
        <v>32</v>
      </c>
      <c r="E32" s="43">
        <v>25</v>
      </c>
      <c r="F32" s="43">
        <v>17.899999999999999</v>
      </c>
      <c r="G32" s="43">
        <v>22.5</v>
      </c>
      <c r="H32" s="43">
        <v>14.1</v>
      </c>
      <c r="I32" s="43">
        <v>35.9</v>
      </c>
    </row>
    <row r="33" spans="1:9">
      <c r="A33" s="375"/>
      <c r="B33" s="291" t="s">
        <v>177</v>
      </c>
      <c r="C33" s="143" t="s">
        <v>2</v>
      </c>
      <c r="D33" s="43">
        <v>274.11223002879501</v>
      </c>
      <c r="E33" s="43">
        <v>18</v>
      </c>
      <c r="F33" s="43">
        <v>57</v>
      </c>
      <c r="G33" s="43">
        <v>231</v>
      </c>
      <c r="H33" s="43">
        <v>425</v>
      </c>
      <c r="I33" s="43">
        <v>521</v>
      </c>
    </row>
    <row r="34" spans="1:9">
      <c r="A34" s="373" t="s">
        <v>171</v>
      </c>
      <c r="B34" s="291" t="s">
        <v>178</v>
      </c>
      <c r="C34" s="143" t="s">
        <v>105</v>
      </c>
      <c r="D34" s="43">
        <v>10372.16</v>
      </c>
      <c r="E34" s="43">
        <v>9300.31</v>
      </c>
      <c r="F34" s="43">
        <v>8127</v>
      </c>
      <c r="G34" s="43">
        <v>6681</v>
      </c>
      <c r="H34" s="43">
        <v>5335</v>
      </c>
      <c r="I34" s="43">
        <v>4893</v>
      </c>
    </row>
    <row r="35" spans="1:9">
      <c r="A35" s="374"/>
      <c r="B35" s="292" t="s">
        <v>179</v>
      </c>
      <c r="C35" s="143" t="s">
        <v>105</v>
      </c>
      <c r="D35" s="155">
        <v>5061.0200000000004</v>
      </c>
      <c r="E35" s="43">
        <v>5057</v>
      </c>
      <c r="F35" s="43">
        <v>5485</v>
      </c>
      <c r="G35" s="43">
        <v>6331</v>
      </c>
      <c r="H35" s="43">
        <v>5011</v>
      </c>
      <c r="I35" s="43">
        <v>4687</v>
      </c>
    </row>
    <row r="36" spans="1:9">
      <c r="A36" s="374"/>
      <c r="B36" s="292" t="s">
        <v>180</v>
      </c>
      <c r="C36" s="143" t="s">
        <v>105</v>
      </c>
      <c r="D36" s="155">
        <v>5107.1400000000003</v>
      </c>
      <c r="E36" s="43">
        <v>4003</v>
      </c>
      <c r="F36" s="43">
        <v>2544</v>
      </c>
      <c r="G36" s="43">
        <v>347</v>
      </c>
      <c r="H36" s="43">
        <v>324</v>
      </c>
      <c r="I36" s="43">
        <v>206</v>
      </c>
    </row>
    <row r="37" spans="1:9">
      <c r="A37" s="374"/>
      <c r="B37" s="292" t="s">
        <v>181</v>
      </c>
      <c r="C37" s="143" t="s">
        <v>105</v>
      </c>
      <c r="D37" s="155">
        <v>169</v>
      </c>
      <c r="E37" s="43">
        <v>83</v>
      </c>
      <c r="F37" s="43">
        <v>43</v>
      </c>
      <c r="G37" s="43">
        <v>3</v>
      </c>
      <c r="H37" s="43" t="s">
        <v>0</v>
      </c>
      <c r="I37" s="43" t="s">
        <v>0</v>
      </c>
    </row>
    <row r="38" spans="1:9" ht="13.5" customHeight="1">
      <c r="A38" s="374"/>
      <c r="B38" s="292" t="s">
        <v>182</v>
      </c>
      <c r="C38" s="143" t="s">
        <v>105</v>
      </c>
      <c r="D38" s="43">
        <v>35</v>
      </c>
      <c r="E38" s="43">
        <v>157</v>
      </c>
      <c r="F38" s="43">
        <v>53</v>
      </c>
      <c r="G38" s="156" t="s">
        <v>0</v>
      </c>
      <c r="H38" s="156" t="s">
        <v>0</v>
      </c>
      <c r="I38" s="156" t="s">
        <v>0</v>
      </c>
    </row>
    <row r="39" spans="1:9">
      <c r="A39" s="374"/>
      <c r="B39" s="293" t="s">
        <v>183</v>
      </c>
      <c r="C39" s="157" t="s">
        <v>2</v>
      </c>
      <c r="D39" s="44">
        <v>-2867.9561291743898</v>
      </c>
      <c r="E39" s="44">
        <v>-1496</v>
      </c>
      <c r="F39" s="44">
        <v>-936</v>
      </c>
      <c r="G39" s="44">
        <v>-803</v>
      </c>
      <c r="H39" s="44">
        <v>-783</v>
      </c>
      <c r="I39" s="44">
        <v>-908</v>
      </c>
    </row>
    <row r="40" spans="1:9" ht="14.25" customHeight="1">
      <c r="A40" s="389" t="s">
        <v>186</v>
      </c>
      <c r="B40" s="389"/>
      <c r="C40" s="389"/>
      <c r="D40" s="389"/>
      <c r="E40" s="389"/>
      <c r="F40" s="389"/>
      <c r="G40" s="389"/>
      <c r="H40" s="389"/>
      <c r="I40" s="294"/>
    </row>
    <row r="41" spans="1:9" ht="14.25" customHeight="1">
      <c r="A41" s="399" t="s">
        <v>187</v>
      </c>
      <c r="B41" s="399"/>
      <c r="C41" s="167" t="s">
        <v>105</v>
      </c>
      <c r="D41" s="159">
        <v>19602.54</v>
      </c>
      <c r="E41" s="159">
        <v>19022.46</v>
      </c>
      <c r="F41" s="159">
        <v>16294.54</v>
      </c>
      <c r="G41" s="159">
        <v>15236.89</v>
      </c>
      <c r="H41" s="159">
        <v>14271.21</v>
      </c>
      <c r="I41" s="159">
        <v>11377.08</v>
      </c>
    </row>
    <row r="42" spans="1:9" ht="14.25" customHeight="1">
      <c r="A42" s="382" t="s">
        <v>188</v>
      </c>
      <c r="B42" s="382"/>
      <c r="C42" s="143" t="s">
        <v>105</v>
      </c>
      <c r="D42" s="160">
        <v>10047.030000000001</v>
      </c>
      <c r="E42" s="160">
        <v>10137.58</v>
      </c>
      <c r="F42" s="160">
        <v>8419.35</v>
      </c>
      <c r="G42" s="160">
        <v>8777.92</v>
      </c>
      <c r="H42" s="160">
        <v>9153.24</v>
      </c>
      <c r="I42" s="160">
        <v>6735.34</v>
      </c>
    </row>
    <row r="43" spans="1:9" ht="14.25" customHeight="1">
      <c r="A43" s="390" t="s">
        <v>189</v>
      </c>
      <c r="B43" s="378"/>
      <c r="C43" s="143" t="s">
        <v>105</v>
      </c>
      <c r="D43" s="43">
        <v>0</v>
      </c>
      <c r="E43" s="161">
        <v>4.42</v>
      </c>
      <c r="F43" s="161">
        <v>7.09</v>
      </c>
      <c r="G43" s="161">
        <v>18.41</v>
      </c>
      <c r="H43" s="161">
        <v>22.79</v>
      </c>
      <c r="I43" s="161">
        <v>48.84</v>
      </c>
    </row>
    <row r="44" spans="1:9" ht="14.25" customHeight="1">
      <c r="A44" s="390" t="s">
        <v>190</v>
      </c>
      <c r="B44" s="378"/>
      <c r="C44" s="143" t="s">
        <v>105</v>
      </c>
      <c r="D44" s="161">
        <v>6797.8191698969404</v>
      </c>
      <c r="E44" s="161">
        <v>6704.81</v>
      </c>
      <c r="F44" s="161">
        <v>4654.41</v>
      </c>
      <c r="G44" s="161">
        <v>4163.55</v>
      </c>
      <c r="H44" s="161">
        <v>3091.8</v>
      </c>
      <c r="I44" s="161">
        <v>2440.2199999999998</v>
      </c>
    </row>
    <row r="45" spans="1:9" ht="14.25" customHeight="1">
      <c r="A45" s="390" t="s">
        <v>191</v>
      </c>
      <c r="B45" s="378"/>
      <c r="C45" s="143" t="s">
        <v>105</v>
      </c>
      <c r="D45" s="161">
        <v>17.028951224702801</v>
      </c>
      <c r="E45" s="161">
        <v>7.54</v>
      </c>
      <c r="F45" s="161">
        <v>12.71</v>
      </c>
      <c r="G45" s="161">
        <v>18.7</v>
      </c>
      <c r="H45" s="161">
        <v>18.14</v>
      </c>
      <c r="I45" s="161">
        <v>14.46</v>
      </c>
    </row>
    <row r="46" spans="1:9" ht="14.25" customHeight="1">
      <c r="A46" s="390" t="s">
        <v>192</v>
      </c>
      <c r="B46" s="378"/>
      <c r="C46" s="143" t="s">
        <v>105</v>
      </c>
      <c r="D46" s="161">
        <v>2824.36267465132</v>
      </c>
      <c r="E46" s="161">
        <v>3151.64</v>
      </c>
      <c r="F46" s="161">
        <v>3545.46</v>
      </c>
      <c r="G46" s="161">
        <v>4265.43</v>
      </c>
      <c r="H46" s="161">
        <v>5744.37</v>
      </c>
      <c r="I46" s="161">
        <v>4042.94</v>
      </c>
    </row>
    <row r="47" spans="1:9" ht="14.25" customHeight="1">
      <c r="A47" s="390" t="s">
        <v>193</v>
      </c>
      <c r="B47" s="378"/>
      <c r="C47" s="143" t="s">
        <v>105</v>
      </c>
      <c r="D47" s="161">
        <v>331.68</v>
      </c>
      <c r="E47" s="161">
        <v>264.19</v>
      </c>
      <c r="F47" s="161">
        <v>183.81</v>
      </c>
      <c r="G47" s="161">
        <v>247.77</v>
      </c>
      <c r="H47" s="161">
        <v>157.94999999999999</v>
      </c>
      <c r="I47" s="161">
        <v>44.27</v>
      </c>
    </row>
    <row r="48" spans="1:9" ht="14.25" customHeight="1">
      <c r="A48" s="390" t="s">
        <v>194</v>
      </c>
      <c r="B48" s="378"/>
      <c r="C48" s="143" t="s">
        <v>105</v>
      </c>
      <c r="D48" s="161">
        <v>76.142286119109798</v>
      </c>
      <c r="E48" s="161">
        <v>4.9800000000000004</v>
      </c>
      <c r="F48" s="161">
        <v>15.88</v>
      </c>
      <c r="G48" s="161">
        <v>64.06</v>
      </c>
      <c r="H48" s="161">
        <v>118.19</v>
      </c>
      <c r="I48" s="161">
        <v>144.61000000000001</v>
      </c>
    </row>
    <row r="49" spans="1:9" ht="14.25" customHeight="1">
      <c r="A49" s="382" t="s">
        <v>195</v>
      </c>
      <c r="B49" s="382"/>
      <c r="C49" s="143" t="s">
        <v>105</v>
      </c>
      <c r="D49" s="160">
        <v>9555.5007293237795</v>
      </c>
      <c r="E49" s="160">
        <f>SUM(E50:E51)</f>
        <v>8884.8799999999992</v>
      </c>
      <c r="F49" s="160">
        <v>7875.19</v>
      </c>
      <c r="G49" s="160">
        <v>6458.25</v>
      </c>
      <c r="H49" s="160">
        <v>5117.37</v>
      </c>
      <c r="I49" s="160">
        <v>4435.47</v>
      </c>
    </row>
    <row r="50" spans="1:9" ht="14.25" customHeight="1">
      <c r="A50" s="390" t="s">
        <v>196</v>
      </c>
      <c r="B50" s="378"/>
      <c r="C50" s="143" t="s">
        <v>105</v>
      </c>
      <c r="D50" s="161">
        <v>10372.16</v>
      </c>
      <c r="E50" s="161">
        <v>9300.31</v>
      </c>
      <c r="F50" s="161">
        <v>8126.68</v>
      </c>
      <c r="G50" s="161">
        <v>6681.2</v>
      </c>
      <c r="H50" s="161">
        <v>5335</v>
      </c>
      <c r="I50" s="161">
        <v>4893</v>
      </c>
    </row>
    <row r="51" spans="1:9" ht="14.25" customHeight="1">
      <c r="A51" s="395" t="s">
        <v>197</v>
      </c>
      <c r="B51" s="396"/>
      <c r="C51" s="157" t="s">
        <v>105</v>
      </c>
      <c r="D51" s="163">
        <v>-816.65927067621999</v>
      </c>
      <c r="E51" s="163">
        <v>-415.43</v>
      </c>
      <c r="F51" s="163">
        <v>-251.49</v>
      </c>
      <c r="G51" s="163">
        <v>-222.95</v>
      </c>
      <c r="H51" s="163">
        <v>-217.63</v>
      </c>
      <c r="I51" s="163">
        <v>-252.14</v>
      </c>
    </row>
    <row r="52" spans="1:9" ht="14.25" customHeight="1">
      <c r="A52" s="389" t="s">
        <v>236</v>
      </c>
      <c r="B52" s="389"/>
      <c r="C52" s="389"/>
      <c r="D52" s="389"/>
      <c r="E52" s="389"/>
      <c r="F52" s="389"/>
      <c r="G52" s="389"/>
      <c r="H52" s="389"/>
      <c r="I52" s="294"/>
    </row>
    <row r="53" spans="1:9" ht="14.25" customHeight="1">
      <c r="A53" s="399" t="s">
        <v>187</v>
      </c>
      <c r="B53" s="399"/>
      <c r="C53" s="158" t="s">
        <v>2</v>
      </c>
      <c r="D53" s="159">
        <f>D41*3.6</f>
        <v>70569.144</v>
      </c>
      <c r="E53" s="159">
        <f>E41*3.6</f>
        <v>68480.856</v>
      </c>
      <c r="F53" s="159">
        <v>58655.64</v>
      </c>
      <c r="G53" s="159">
        <v>54848.4</v>
      </c>
      <c r="H53" s="159">
        <v>51372.24</v>
      </c>
      <c r="I53" s="159">
        <v>40954.199999999997</v>
      </c>
    </row>
    <row r="54" spans="1:9" ht="14.25" customHeight="1">
      <c r="A54" s="382" t="s">
        <v>188</v>
      </c>
      <c r="B54" s="382"/>
      <c r="C54" s="154" t="s">
        <v>2</v>
      </c>
      <c r="D54" s="160">
        <v>36169.32</v>
      </c>
      <c r="E54" s="160">
        <f t="shared" ref="E54:E63" si="0">E42*3.6</f>
        <v>36495.288</v>
      </c>
      <c r="F54" s="160">
        <v>30307.23</v>
      </c>
      <c r="G54" s="160">
        <v>31598</v>
      </c>
      <c r="H54" s="160">
        <v>32949.019999999997</v>
      </c>
      <c r="I54" s="160">
        <v>24245.3</v>
      </c>
    </row>
    <row r="55" spans="1:9" ht="14.25" customHeight="1">
      <c r="A55" s="390" t="s">
        <v>189</v>
      </c>
      <c r="B55" s="378"/>
      <c r="C55" s="154" t="s">
        <v>2</v>
      </c>
      <c r="D55" s="43">
        <v>0</v>
      </c>
      <c r="E55" s="161">
        <f t="shared" si="0"/>
        <v>15.912000000000001</v>
      </c>
      <c r="F55" s="161">
        <v>25.51</v>
      </c>
      <c r="G55" s="161">
        <v>66.260000000000005</v>
      </c>
      <c r="H55" s="161">
        <v>82.03</v>
      </c>
      <c r="I55" s="161">
        <v>175.83</v>
      </c>
    </row>
    <row r="56" spans="1:9" ht="14.25" customHeight="1">
      <c r="A56" s="390" t="s">
        <v>190</v>
      </c>
      <c r="B56" s="378"/>
      <c r="C56" s="154" t="s">
        <v>2</v>
      </c>
      <c r="D56" s="161">
        <v>24472.149011629001</v>
      </c>
      <c r="E56" s="161">
        <f t="shared" si="0"/>
        <v>24137.316000000003</v>
      </c>
      <c r="F56" s="161">
        <v>16754.54</v>
      </c>
      <c r="G56" s="161">
        <v>14987.58</v>
      </c>
      <c r="H56" s="161">
        <v>11129.59</v>
      </c>
      <c r="I56" s="161">
        <v>8784.08</v>
      </c>
    </row>
    <row r="57" spans="1:9" ht="14.25" customHeight="1">
      <c r="A57" s="390" t="s">
        <v>191</v>
      </c>
      <c r="B57" s="378"/>
      <c r="C57" s="154" t="s">
        <v>2</v>
      </c>
      <c r="D57" s="161">
        <v>61.304224408929997</v>
      </c>
      <c r="E57" s="161">
        <f t="shared" si="0"/>
        <v>27.144000000000002</v>
      </c>
      <c r="F57" s="161">
        <v>45.73</v>
      </c>
      <c r="G57" s="161">
        <v>67.31</v>
      </c>
      <c r="H57" s="161">
        <v>65.28</v>
      </c>
      <c r="I57" s="161">
        <v>52.05</v>
      </c>
    </row>
    <row r="58" spans="1:9" ht="14.25" customHeight="1">
      <c r="A58" s="390" t="s">
        <v>192</v>
      </c>
      <c r="B58" s="378"/>
      <c r="C58" s="154" t="s">
        <v>2</v>
      </c>
      <c r="D58" s="161">
        <v>10167.705628744699</v>
      </c>
      <c r="E58" s="161">
        <f t="shared" si="0"/>
        <v>11345.904</v>
      </c>
      <c r="F58" s="161">
        <v>12762.66</v>
      </c>
      <c r="G58" s="161">
        <v>15354.34</v>
      </c>
      <c r="H58" s="161">
        <v>20678.080000000002</v>
      </c>
      <c r="I58" s="161">
        <v>14553.42</v>
      </c>
    </row>
    <row r="59" spans="1:9" ht="14.25" customHeight="1">
      <c r="A59" s="390" t="s">
        <v>193</v>
      </c>
      <c r="B59" s="378"/>
      <c r="C59" s="154" t="s">
        <v>2</v>
      </c>
      <c r="D59" s="161">
        <f>D47*3.6</f>
        <v>1194.048</v>
      </c>
      <c r="E59" s="161">
        <f t="shared" si="0"/>
        <v>951.08400000000006</v>
      </c>
      <c r="F59" s="161">
        <v>664.99</v>
      </c>
      <c r="G59" s="161">
        <v>891.91</v>
      </c>
      <c r="H59" s="161">
        <v>568.57000000000005</v>
      </c>
      <c r="I59" s="161">
        <v>159.36000000000001</v>
      </c>
    </row>
    <row r="60" spans="1:9" ht="14.25" customHeight="1">
      <c r="A60" s="390" t="s">
        <v>194</v>
      </c>
      <c r="B60" s="378"/>
      <c r="C60" s="154" t="s">
        <v>2</v>
      </c>
      <c r="D60" s="161">
        <v>274.11223002879501</v>
      </c>
      <c r="E60" s="161">
        <f t="shared" si="0"/>
        <v>17.928000000000001</v>
      </c>
      <c r="F60" s="161">
        <v>57.16</v>
      </c>
      <c r="G60" s="161">
        <v>230.61</v>
      </c>
      <c r="H60" s="161">
        <v>425.46</v>
      </c>
      <c r="I60" s="161">
        <v>520.57000000000005</v>
      </c>
    </row>
    <row r="61" spans="1:9" ht="14.25" customHeight="1">
      <c r="A61" s="382" t="s">
        <v>195</v>
      </c>
      <c r="B61" s="382"/>
      <c r="C61" s="154" t="s">
        <v>2</v>
      </c>
      <c r="D61" s="160">
        <v>34399.8026255656</v>
      </c>
      <c r="E61" s="160">
        <f t="shared" si="0"/>
        <v>31985.567999999999</v>
      </c>
      <c r="F61" s="160">
        <v>28348.41</v>
      </c>
      <c r="G61" s="160">
        <v>23247.83</v>
      </c>
      <c r="H61" s="160">
        <v>18421.05</v>
      </c>
      <c r="I61" s="160">
        <v>15966.41</v>
      </c>
    </row>
    <row r="62" spans="1:9" ht="14.25" customHeight="1">
      <c r="A62" s="390" t="s">
        <v>196</v>
      </c>
      <c r="B62" s="378"/>
      <c r="C62" s="154" t="s">
        <v>2</v>
      </c>
      <c r="D62" s="161">
        <v>37339.775999999998</v>
      </c>
      <c r="E62" s="161">
        <f t="shared" si="0"/>
        <v>33481.116000000002</v>
      </c>
      <c r="F62" s="161">
        <v>29253.7</v>
      </c>
      <c r="G62" s="161">
        <v>24050.39</v>
      </c>
      <c r="H62" s="161">
        <v>19204.46</v>
      </c>
      <c r="I62" s="161">
        <v>17613.39</v>
      </c>
    </row>
    <row r="63" spans="1:9" ht="14.25" customHeight="1">
      <c r="A63" s="395" t="s">
        <v>197</v>
      </c>
      <c r="B63" s="396"/>
      <c r="C63" s="162" t="s">
        <v>2</v>
      </c>
      <c r="D63" s="163">
        <v>-2939.9733744343898</v>
      </c>
      <c r="E63" s="163">
        <f t="shared" si="0"/>
        <v>-1495.548</v>
      </c>
      <c r="F63" s="163">
        <v>-935.7</v>
      </c>
      <c r="G63" s="163">
        <v>-802.56</v>
      </c>
      <c r="H63" s="163">
        <v>-783.41</v>
      </c>
      <c r="I63" s="163">
        <v>-907.62</v>
      </c>
    </row>
    <row r="64" spans="1:9">
      <c r="A64" s="389" t="s">
        <v>198</v>
      </c>
      <c r="B64" s="389"/>
      <c r="C64" s="389"/>
      <c r="D64" s="389"/>
      <c r="E64" s="389"/>
      <c r="F64" s="389"/>
      <c r="G64" s="389"/>
      <c r="H64" s="389"/>
      <c r="I64" s="294"/>
    </row>
    <row r="65" spans="1:284" ht="14.4" customHeight="1">
      <c r="A65" s="376" t="s">
        <v>199</v>
      </c>
      <c r="B65" s="376"/>
      <c r="C65" s="296" t="s">
        <v>218</v>
      </c>
      <c r="D65" s="164">
        <v>4.59</v>
      </c>
      <c r="E65" s="279">
        <v>3.46</v>
      </c>
      <c r="F65" s="279">
        <v>3.25</v>
      </c>
      <c r="G65" s="279">
        <v>3.75</v>
      </c>
      <c r="H65" s="279">
        <v>4.32</v>
      </c>
      <c r="I65" s="280" t="s">
        <v>0</v>
      </c>
      <c r="J65" s="271"/>
      <c r="K65" s="270"/>
    </row>
    <row r="66" spans="1:284" ht="14.4" customHeight="1">
      <c r="A66" s="377"/>
      <c r="B66" s="377"/>
      <c r="C66" s="297" t="s">
        <v>219</v>
      </c>
      <c r="D66" s="164">
        <f>D65*3.6</f>
        <v>16.524000000000001</v>
      </c>
      <c r="E66" s="279">
        <v>12.45</v>
      </c>
      <c r="F66" s="279">
        <v>11.69</v>
      </c>
      <c r="G66" s="279">
        <v>13.5</v>
      </c>
      <c r="H66" s="279">
        <v>15.53</v>
      </c>
      <c r="I66" s="281" t="s">
        <v>0</v>
      </c>
      <c r="J66" s="270"/>
    </row>
    <row r="67" spans="1:284" ht="14.4" customHeight="1">
      <c r="A67" s="384" t="s">
        <v>200</v>
      </c>
      <c r="B67" s="384"/>
      <c r="C67" s="154" t="s">
        <v>3</v>
      </c>
      <c r="D67" s="161">
        <f>D42/D41*100</f>
        <v>51.253715079780484</v>
      </c>
      <c r="E67" s="282">
        <f>E42/E41*100</f>
        <v>53.29268664515525</v>
      </c>
      <c r="F67" s="282">
        <v>51.67</v>
      </c>
      <c r="G67" s="282">
        <v>57.61</v>
      </c>
      <c r="H67" s="282">
        <v>64.14</v>
      </c>
      <c r="I67" s="282">
        <v>59.2</v>
      </c>
    </row>
    <row r="68" spans="1:284" ht="15" customHeight="1">
      <c r="A68" s="384" t="s">
        <v>201</v>
      </c>
      <c r="B68" s="384"/>
      <c r="C68" s="154" t="s">
        <v>3</v>
      </c>
      <c r="D68" s="161">
        <f>D49/D41*100</f>
        <v>48.746237626979863</v>
      </c>
      <c r="E68" s="282">
        <f>E49/E41*100</f>
        <v>46.707313354844743</v>
      </c>
      <c r="F68" s="282">
        <v>48.33</v>
      </c>
      <c r="G68" s="282">
        <v>42.39</v>
      </c>
      <c r="H68" s="282">
        <v>35.86</v>
      </c>
      <c r="I68" s="282">
        <v>40.799999999999997</v>
      </c>
    </row>
    <row r="69" spans="1:284">
      <c r="A69" s="397" t="s">
        <v>202</v>
      </c>
      <c r="B69" s="397"/>
      <c r="C69" s="162" t="s">
        <v>3</v>
      </c>
      <c r="D69" s="163">
        <v>27.09</v>
      </c>
      <c r="E69" s="163">
        <v>21.48</v>
      </c>
      <c r="F69" s="163">
        <v>16.21</v>
      </c>
      <c r="G69" s="166" t="s">
        <v>0</v>
      </c>
      <c r="H69" s="166" t="s">
        <v>0</v>
      </c>
      <c r="I69" s="166" t="s">
        <v>0</v>
      </c>
    </row>
    <row r="70" spans="1:284" ht="14.25" customHeight="1">
      <c r="A70" s="389" t="s">
        <v>203</v>
      </c>
      <c r="B70" s="389"/>
      <c r="C70" s="389"/>
      <c r="D70" s="389"/>
      <c r="E70" s="389"/>
      <c r="F70" s="389"/>
      <c r="G70" s="389"/>
      <c r="H70" s="389"/>
      <c r="I70" s="294"/>
    </row>
    <row r="71" spans="1:284" ht="14.4" customHeight="1">
      <c r="A71" s="398" t="s">
        <v>204</v>
      </c>
      <c r="B71" s="398"/>
      <c r="C71" s="167" t="s">
        <v>4</v>
      </c>
      <c r="D71" s="168">
        <v>767.36</v>
      </c>
      <c r="E71" s="168">
        <v>244.05</v>
      </c>
      <c r="F71" s="168">
        <v>167.48</v>
      </c>
      <c r="G71" s="168">
        <v>117</v>
      </c>
      <c r="H71" s="59" t="s">
        <v>0</v>
      </c>
      <c r="I71" s="59" t="s">
        <v>0</v>
      </c>
    </row>
    <row r="72" spans="1:284" ht="14.4" customHeight="1">
      <c r="A72" s="386" t="s">
        <v>205</v>
      </c>
      <c r="B72" s="386"/>
      <c r="C72" s="154" t="s">
        <v>105</v>
      </c>
      <c r="D72" s="161">
        <v>564.54</v>
      </c>
      <c r="E72" s="161">
        <v>380.9</v>
      </c>
      <c r="F72" s="161">
        <v>257.45999999999998</v>
      </c>
      <c r="G72" s="161">
        <v>113.26</v>
      </c>
      <c r="H72" s="45" t="s">
        <v>0</v>
      </c>
      <c r="I72" s="45" t="s">
        <v>0</v>
      </c>
    </row>
    <row r="73" spans="1:284" ht="14.4" customHeight="1">
      <c r="A73" s="384" t="s">
        <v>180</v>
      </c>
      <c r="B73" s="384"/>
      <c r="C73" s="154" t="s">
        <v>105</v>
      </c>
      <c r="D73" s="161">
        <v>360.03345000000002</v>
      </c>
      <c r="E73" s="161">
        <v>262.01</v>
      </c>
      <c r="F73" s="161">
        <v>201.43</v>
      </c>
      <c r="G73" s="161">
        <v>107.1</v>
      </c>
      <c r="H73" s="45" t="s">
        <v>0</v>
      </c>
      <c r="I73" s="45" t="s">
        <v>0</v>
      </c>
    </row>
    <row r="74" spans="1:284" ht="14.4" customHeight="1">
      <c r="A74" s="384" t="s">
        <v>181</v>
      </c>
      <c r="B74" s="384"/>
      <c r="C74" s="154" t="s">
        <v>105</v>
      </c>
      <c r="D74" s="161">
        <v>169.23</v>
      </c>
      <c r="E74" s="161">
        <v>83.05</v>
      </c>
      <c r="F74" s="161">
        <v>31.49</v>
      </c>
      <c r="G74" s="169">
        <v>6.16</v>
      </c>
      <c r="H74" s="45" t="s">
        <v>0</v>
      </c>
      <c r="I74" s="45" t="s">
        <v>0</v>
      </c>
    </row>
    <row r="75" spans="1:284" s="135" customFormat="1" ht="15" thickBot="1">
      <c r="A75" s="392" t="s">
        <v>206</v>
      </c>
      <c r="B75" s="387"/>
      <c r="C75" s="170" t="s">
        <v>105</v>
      </c>
      <c r="D75" s="171">
        <v>35.270000000000003</v>
      </c>
      <c r="E75" s="171">
        <v>35.840000000000003</v>
      </c>
      <c r="F75" s="171">
        <v>24.54</v>
      </c>
      <c r="G75" s="171" t="s">
        <v>0</v>
      </c>
      <c r="H75" s="171" t="s">
        <v>0</v>
      </c>
      <c r="I75" s="171" t="s">
        <v>0</v>
      </c>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39"/>
      <c r="FF75" s="139"/>
      <c r="FG75" s="139"/>
      <c r="FH75" s="139"/>
      <c r="FI75" s="139"/>
      <c r="FJ75" s="139"/>
      <c r="FK75" s="139"/>
      <c r="FL75" s="139"/>
      <c r="FM75" s="139"/>
      <c r="FN75" s="139"/>
      <c r="FO75" s="139"/>
      <c r="FP75" s="139"/>
      <c r="FQ75" s="139"/>
      <c r="FR75" s="139"/>
      <c r="FS75" s="139"/>
      <c r="FT75" s="139"/>
      <c r="FU75" s="139"/>
      <c r="FV75" s="139"/>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139"/>
      <c r="JW75" s="139"/>
      <c r="JX75" s="139"/>
    </row>
    <row r="76" spans="1:284" ht="14.25" customHeight="1" thickTop="1">
      <c r="A76" s="393" t="s">
        <v>163</v>
      </c>
      <c r="B76" s="393"/>
      <c r="C76" s="393"/>
      <c r="D76" s="393"/>
      <c r="E76" s="172"/>
      <c r="F76" s="172"/>
      <c r="G76" s="172"/>
    </row>
    <row r="77" spans="1:284" ht="12.9" customHeight="1">
      <c r="A77" s="367" t="s">
        <v>207</v>
      </c>
      <c r="B77" s="367"/>
      <c r="C77" s="367"/>
      <c r="D77" s="367"/>
      <c r="E77" s="367"/>
      <c r="F77" s="367"/>
      <c r="G77" s="367"/>
    </row>
    <row r="78" spans="1:284" ht="38.4" customHeight="1">
      <c r="A78" s="367" t="s">
        <v>208</v>
      </c>
      <c r="B78" s="367"/>
      <c r="C78" s="367"/>
      <c r="D78" s="367"/>
      <c r="E78" s="367"/>
      <c r="F78" s="367"/>
      <c r="G78" s="367"/>
    </row>
    <row r="79" spans="1:284" ht="14.4" customHeight="1">
      <c r="A79" s="367" t="s">
        <v>209</v>
      </c>
      <c r="B79" s="367"/>
      <c r="C79" s="367"/>
      <c r="D79" s="367"/>
      <c r="E79" s="367"/>
      <c r="F79" s="367"/>
      <c r="G79" s="367"/>
    </row>
    <row r="80" spans="1:284">
      <c r="A80" s="394"/>
      <c r="B80" s="394"/>
      <c r="C80" s="394"/>
      <c r="D80" s="394"/>
      <c r="E80" s="394"/>
    </row>
    <row r="81" spans="1:11" ht="16.2" thickBot="1">
      <c r="A81" s="371" t="s">
        <v>210</v>
      </c>
      <c r="B81" s="371"/>
      <c r="C81" s="371"/>
      <c r="D81" s="371"/>
      <c r="E81" s="371"/>
      <c r="F81" s="371"/>
      <c r="G81" s="371"/>
    </row>
    <row r="82" spans="1:11" ht="15" thickTop="1">
      <c r="A82" s="381" t="s">
        <v>211</v>
      </c>
      <c r="B82" s="381"/>
      <c r="C82" s="141" t="s">
        <v>235</v>
      </c>
      <c r="D82" s="142">
        <v>2024</v>
      </c>
      <c r="E82" s="142">
        <v>2023</v>
      </c>
      <c r="F82" s="142">
        <v>2022</v>
      </c>
      <c r="G82" s="142">
        <v>2021</v>
      </c>
      <c r="H82" s="142">
        <v>2020</v>
      </c>
      <c r="I82" s="142">
        <v>2019</v>
      </c>
    </row>
    <row r="83" spans="1:11" ht="16.2">
      <c r="A83" s="386" t="s">
        <v>212</v>
      </c>
      <c r="B83" s="386"/>
      <c r="C83" s="298" t="s">
        <v>216</v>
      </c>
      <c r="D83" s="148">
        <v>72.521412799999993</v>
      </c>
      <c r="E83" s="149">
        <v>66.13</v>
      </c>
      <c r="F83" s="149">
        <v>72.709999999999994</v>
      </c>
      <c r="G83" s="149">
        <v>60.56</v>
      </c>
      <c r="H83" s="149">
        <v>50.77</v>
      </c>
      <c r="I83" s="149">
        <v>45.23</v>
      </c>
      <c r="J83" s="234"/>
    </row>
    <row r="84" spans="1:11">
      <c r="A84" s="386" t="s">
        <v>213</v>
      </c>
      <c r="B84" s="386"/>
      <c r="C84" s="291" t="s">
        <v>217</v>
      </c>
      <c r="D84" s="264">
        <f>(D83*1000000)/(Economic!C7*100)</f>
        <v>238.84014962977173</v>
      </c>
      <c r="E84" s="149">
        <v>225.39</v>
      </c>
      <c r="F84" s="173">
        <v>269</v>
      </c>
      <c r="G84" s="149">
        <v>269.04000000000002</v>
      </c>
      <c r="H84" s="149">
        <v>296.04000000000002</v>
      </c>
      <c r="I84" s="149">
        <v>332.33</v>
      </c>
    </row>
    <row r="85" spans="1:11">
      <c r="A85" s="386" t="s">
        <v>214</v>
      </c>
      <c r="B85" s="386"/>
      <c r="C85" s="298" t="s">
        <v>216</v>
      </c>
      <c r="D85" s="174">
        <v>59.156198311277301</v>
      </c>
      <c r="E85" s="174">
        <v>46.4</v>
      </c>
      <c r="F85" s="175">
        <v>51.52</v>
      </c>
      <c r="G85" s="149">
        <v>42.29</v>
      </c>
      <c r="H85" s="149">
        <v>20.82</v>
      </c>
      <c r="I85" s="149">
        <v>20.56</v>
      </c>
    </row>
    <row r="86" spans="1:11" ht="16.2">
      <c r="A86" s="386" t="s">
        <v>215</v>
      </c>
      <c r="B86" s="386"/>
      <c r="C86" s="299" t="s">
        <v>3</v>
      </c>
      <c r="D86" s="174">
        <v>93.46</v>
      </c>
      <c r="E86" s="174">
        <v>94.8</v>
      </c>
      <c r="F86" s="149">
        <v>94.29</v>
      </c>
      <c r="G86" s="149">
        <v>92.02</v>
      </c>
      <c r="H86" s="149">
        <v>91.86</v>
      </c>
      <c r="I86" s="149">
        <v>91.29</v>
      </c>
    </row>
    <row r="87" spans="1:11">
      <c r="A87" s="389" t="s">
        <v>220</v>
      </c>
      <c r="B87" s="389"/>
      <c r="C87" s="389"/>
      <c r="D87" s="389"/>
      <c r="E87" s="389"/>
      <c r="F87" s="389"/>
      <c r="G87" s="389"/>
      <c r="H87" s="389"/>
      <c r="I87" s="294"/>
    </row>
    <row r="88" spans="1:11" ht="14.25" customHeight="1">
      <c r="A88" s="383" t="s">
        <v>230</v>
      </c>
      <c r="B88" s="384"/>
      <c r="C88" s="298" t="s">
        <v>216</v>
      </c>
      <c r="D88" s="161">
        <v>57.402403298700001</v>
      </c>
      <c r="E88" s="161">
        <v>55.47</v>
      </c>
      <c r="F88" s="161">
        <v>61.96</v>
      </c>
      <c r="G88" s="161">
        <v>40.47</v>
      </c>
      <c r="H88" s="161">
        <v>35.590000000000003</v>
      </c>
      <c r="I88" s="161">
        <v>33.97</v>
      </c>
      <c r="J88" s="235"/>
      <c r="K88" s="233"/>
    </row>
    <row r="89" spans="1:11" ht="14.25" customHeight="1">
      <c r="A89" s="383" t="s">
        <v>231</v>
      </c>
      <c r="B89" s="384"/>
      <c r="C89" s="298" t="s">
        <v>216</v>
      </c>
      <c r="D89" s="161">
        <v>15.12</v>
      </c>
      <c r="E89" s="161">
        <v>10.66</v>
      </c>
      <c r="F89" s="161">
        <v>10.75</v>
      </c>
      <c r="G89" s="161">
        <v>20.09</v>
      </c>
      <c r="H89" s="161">
        <v>15.18</v>
      </c>
      <c r="I89" s="161">
        <v>11.25</v>
      </c>
      <c r="J89" s="235"/>
    </row>
    <row r="90" spans="1:11" ht="14.4" customHeight="1">
      <c r="A90" s="389" t="s">
        <v>221</v>
      </c>
      <c r="B90" s="389"/>
      <c r="C90" s="389"/>
      <c r="D90" s="389"/>
      <c r="E90" s="389"/>
      <c r="F90" s="389"/>
      <c r="G90" s="389"/>
      <c r="H90" s="389"/>
      <c r="I90" s="294"/>
    </row>
    <row r="91" spans="1:11" ht="14.25" customHeight="1">
      <c r="A91" s="383" t="s">
        <v>232</v>
      </c>
      <c r="B91" s="384"/>
      <c r="C91" s="298" t="s">
        <v>216</v>
      </c>
      <c r="D91" s="161">
        <v>46.698582389999999</v>
      </c>
      <c r="E91" s="161">
        <v>47.09</v>
      </c>
      <c r="F91" s="161">
        <v>65.09</v>
      </c>
      <c r="G91" s="161">
        <v>43.11</v>
      </c>
      <c r="H91" s="161">
        <v>34.83</v>
      </c>
      <c r="I91" s="161">
        <v>31.42</v>
      </c>
      <c r="J91" s="233"/>
    </row>
    <row r="92" spans="1:11" ht="14.25" customHeight="1">
      <c r="A92" s="383" t="s">
        <v>233</v>
      </c>
      <c r="B92" s="384"/>
      <c r="C92" s="298" t="s">
        <v>216</v>
      </c>
      <c r="D92" s="161">
        <v>22.72</v>
      </c>
      <c r="E92" s="161">
        <v>13.97</v>
      </c>
      <c r="F92" s="161">
        <v>3.08</v>
      </c>
      <c r="G92" s="161">
        <v>8.7799999999999994</v>
      </c>
      <c r="H92" s="161">
        <v>7.71</v>
      </c>
      <c r="I92" s="161">
        <v>5.65</v>
      </c>
    </row>
    <row r="93" spans="1:11" ht="14.25" customHeight="1">
      <c r="A93" s="383" t="s">
        <v>234</v>
      </c>
      <c r="B93" s="384"/>
      <c r="C93" s="298" t="s">
        <v>216</v>
      </c>
      <c r="D93" s="161">
        <v>3.0997776677000002</v>
      </c>
      <c r="E93" s="161">
        <v>5.08</v>
      </c>
      <c r="F93" s="161">
        <v>4.54</v>
      </c>
      <c r="G93" s="161">
        <v>4.58</v>
      </c>
      <c r="H93" s="161">
        <v>3.71</v>
      </c>
      <c r="I93" s="161">
        <v>3.22</v>
      </c>
    </row>
    <row r="94" spans="1:11">
      <c r="A94" s="389" t="s">
        <v>222</v>
      </c>
      <c r="B94" s="389"/>
      <c r="C94" s="389"/>
      <c r="D94" s="389"/>
      <c r="E94" s="389"/>
      <c r="F94" s="389"/>
      <c r="G94" s="389"/>
      <c r="H94" s="389"/>
      <c r="I94" s="294"/>
    </row>
    <row r="95" spans="1:11" ht="14.25" customHeight="1">
      <c r="A95" s="383" t="s">
        <v>230</v>
      </c>
      <c r="B95" s="384"/>
      <c r="C95" s="298" t="s">
        <v>216</v>
      </c>
      <c r="D95" s="161">
        <v>57.430557071277299</v>
      </c>
      <c r="E95" s="161">
        <v>36.31</v>
      </c>
      <c r="F95" s="161">
        <v>46.9</v>
      </c>
      <c r="G95" s="45" t="s">
        <v>0</v>
      </c>
      <c r="H95" s="45" t="s">
        <v>0</v>
      </c>
      <c r="I95" s="45" t="s">
        <v>0</v>
      </c>
    </row>
    <row r="96" spans="1:11" ht="14.25" customHeight="1">
      <c r="A96" s="383" t="s">
        <v>231</v>
      </c>
      <c r="B96" s="384"/>
      <c r="C96" s="298" t="s">
        <v>216</v>
      </c>
      <c r="D96" s="161">
        <v>1.7256412400000001</v>
      </c>
      <c r="E96" s="161">
        <v>10.09</v>
      </c>
      <c r="F96" s="161">
        <v>4.62</v>
      </c>
      <c r="G96" s="45" t="s">
        <v>0</v>
      </c>
      <c r="H96" s="45" t="s">
        <v>0</v>
      </c>
      <c r="I96" s="45" t="s">
        <v>0</v>
      </c>
    </row>
    <row r="97" spans="1:9">
      <c r="A97" s="389" t="s">
        <v>223</v>
      </c>
      <c r="B97" s="389"/>
      <c r="C97" s="389"/>
      <c r="D97" s="389"/>
      <c r="E97" s="389"/>
      <c r="F97" s="389"/>
      <c r="G97" s="389"/>
      <c r="H97" s="389"/>
      <c r="I97" s="294"/>
    </row>
    <row r="98" spans="1:9" ht="14.25" customHeight="1">
      <c r="A98" s="383" t="s">
        <v>227</v>
      </c>
      <c r="B98" s="384"/>
      <c r="C98" s="298" t="s">
        <v>216</v>
      </c>
      <c r="D98" s="161">
        <v>54.72</v>
      </c>
      <c r="E98" s="161">
        <v>46.19</v>
      </c>
      <c r="F98" s="161">
        <v>51.48</v>
      </c>
      <c r="G98" s="45" t="s">
        <v>0</v>
      </c>
      <c r="H98" s="45" t="s">
        <v>0</v>
      </c>
      <c r="I98" s="45" t="s">
        <v>0</v>
      </c>
    </row>
    <row r="99" spans="1:9" ht="14.25" customHeight="1">
      <c r="A99" s="383" t="s">
        <v>228</v>
      </c>
      <c r="B99" s="384"/>
      <c r="C99" s="298" t="s">
        <v>216</v>
      </c>
      <c r="D99" s="43">
        <v>0</v>
      </c>
      <c r="E99" s="43">
        <v>0</v>
      </c>
      <c r="F99" s="43">
        <v>0</v>
      </c>
      <c r="G99" s="45" t="s">
        <v>0</v>
      </c>
      <c r="H99" s="45" t="s">
        <v>0</v>
      </c>
      <c r="I99" s="45" t="s">
        <v>0</v>
      </c>
    </row>
    <row r="100" spans="1:9" ht="14.25" customHeight="1">
      <c r="A100" s="383" t="s">
        <v>229</v>
      </c>
      <c r="B100" s="384"/>
      <c r="C100" s="298" t="s">
        <v>216</v>
      </c>
      <c r="D100" s="161">
        <v>4.4399228400000004</v>
      </c>
      <c r="E100" s="161">
        <v>0.21</v>
      </c>
      <c r="F100" s="161">
        <v>0.04</v>
      </c>
      <c r="G100" s="45" t="s">
        <v>0</v>
      </c>
      <c r="H100" s="45" t="s">
        <v>0</v>
      </c>
      <c r="I100" s="45" t="s">
        <v>0</v>
      </c>
    </row>
    <row r="101" spans="1:9">
      <c r="A101" s="389" t="s">
        <v>224</v>
      </c>
      <c r="B101" s="389"/>
      <c r="C101" s="389"/>
      <c r="D101" s="389"/>
      <c r="E101" s="389"/>
      <c r="F101" s="389"/>
      <c r="G101" s="389"/>
      <c r="H101" s="389"/>
      <c r="I101" s="294"/>
    </row>
    <row r="102" spans="1:9">
      <c r="A102" s="383" t="s">
        <v>225</v>
      </c>
      <c r="B102" s="384"/>
      <c r="C102" s="298" t="s">
        <v>216</v>
      </c>
      <c r="D102" s="210">
        <v>21.42</v>
      </c>
      <c r="E102" s="210">
        <v>12.42</v>
      </c>
      <c r="F102" s="145">
        <v>10.06</v>
      </c>
      <c r="G102" s="145">
        <v>8.81</v>
      </c>
      <c r="H102" s="145">
        <v>6.48</v>
      </c>
      <c r="I102" s="144">
        <v>7.1</v>
      </c>
    </row>
    <row r="103" spans="1:9" ht="15" thickBot="1">
      <c r="A103" s="392" t="s">
        <v>226</v>
      </c>
      <c r="B103" s="387"/>
      <c r="C103" s="300" t="s">
        <v>3</v>
      </c>
      <c r="D103" s="171">
        <v>29.53</v>
      </c>
      <c r="E103" s="171">
        <v>18.77</v>
      </c>
      <c r="F103" s="171">
        <v>13.83</v>
      </c>
      <c r="G103" s="171">
        <v>14.55</v>
      </c>
      <c r="H103" s="171">
        <v>12.77</v>
      </c>
      <c r="I103" s="171">
        <v>15.69</v>
      </c>
    </row>
    <row r="104" spans="1:9" ht="15" thickTop="1">
      <c r="A104" s="176" t="s">
        <v>1</v>
      </c>
      <c r="B104" s="177"/>
      <c r="C104" s="178"/>
      <c r="E104" s="178"/>
      <c r="F104" s="178"/>
      <c r="G104" s="178"/>
    </row>
    <row r="105" spans="1:9" ht="28.8" customHeight="1">
      <c r="A105" s="367" t="s">
        <v>237</v>
      </c>
      <c r="B105" s="367"/>
      <c r="C105" s="367"/>
      <c r="D105" s="367"/>
      <c r="E105" s="367"/>
      <c r="F105" s="367"/>
      <c r="G105" s="367"/>
      <c r="H105" s="367"/>
      <c r="I105" s="367"/>
    </row>
    <row r="106" spans="1:9">
      <c r="A106" s="367" t="s">
        <v>238</v>
      </c>
      <c r="B106" s="367"/>
      <c r="C106" s="367"/>
      <c r="D106" s="367"/>
      <c r="E106" s="367"/>
      <c r="F106" s="367"/>
      <c r="G106" s="367"/>
      <c r="H106" s="367"/>
      <c r="I106" s="367"/>
    </row>
    <row r="107" spans="1:9" ht="26.4" customHeight="1">
      <c r="A107" s="367" t="s">
        <v>239</v>
      </c>
      <c r="B107" s="367"/>
      <c r="C107" s="367"/>
      <c r="D107" s="367"/>
      <c r="E107" s="367"/>
      <c r="F107" s="367"/>
      <c r="G107" s="367"/>
      <c r="H107" s="367"/>
      <c r="I107" s="367"/>
    </row>
    <row r="108" spans="1:9" ht="16.2" thickBot="1">
      <c r="A108" s="371" t="s">
        <v>240</v>
      </c>
      <c r="B108" s="371"/>
      <c r="C108" s="371"/>
      <c r="D108" s="371"/>
      <c r="E108" s="371"/>
      <c r="F108" s="371"/>
      <c r="G108" s="371"/>
      <c r="H108" s="371"/>
    </row>
    <row r="109" spans="1:9" ht="15" thickTop="1">
      <c r="A109" s="381" t="s">
        <v>211</v>
      </c>
      <c r="B109" s="381"/>
      <c r="C109" s="301" t="s">
        <v>235</v>
      </c>
      <c r="D109" s="142">
        <v>2024</v>
      </c>
      <c r="E109" s="142">
        <v>2023</v>
      </c>
      <c r="F109" s="142">
        <v>2022</v>
      </c>
      <c r="G109" s="142">
        <v>2021</v>
      </c>
      <c r="H109" s="142">
        <v>2020</v>
      </c>
      <c r="I109" s="142">
        <v>2019</v>
      </c>
    </row>
    <row r="110" spans="1:9">
      <c r="A110" s="389" t="s">
        <v>241</v>
      </c>
      <c r="B110" s="389"/>
      <c r="C110" s="389"/>
      <c r="D110" s="389"/>
      <c r="E110" s="389"/>
      <c r="F110" s="389"/>
      <c r="G110" s="389"/>
      <c r="H110" s="389"/>
      <c r="I110" s="179"/>
    </row>
    <row r="111" spans="1:9">
      <c r="A111" s="384" t="s">
        <v>5</v>
      </c>
      <c r="B111" s="384"/>
      <c r="C111" s="298" t="s">
        <v>839</v>
      </c>
      <c r="D111" s="181">
        <v>310.20350000000002</v>
      </c>
      <c r="E111" s="180">
        <v>294.06</v>
      </c>
      <c r="F111" s="81">
        <v>373.51</v>
      </c>
      <c r="G111" s="81">
        <v>524.13</v>
      </c>
      <c r="H111" s="81">
        <v>299.82</v>
      </c>
      <c r="I111" s="81">
        <v>346.33</v>
      </c>
    </row>
    <row r="112" spans="1:9" ht="15">
      <c r="A112" s="384" t="s">
        <v>242</v>
      </c>
      <c r="B112" s="384"/>
      <c r="C112" s="298" t="s">
        <v>839</v>
      </c>
      <c r="D112" s="206">
        <v>44.937385344889996</v>
      </c>
      <c r="E112" s="180">
        <v>28.14</v>
      </c>
      <c r="F112" s="81">
        <v>45.92</v>
      </c>
      <c r="G112" s="81">
        <v>27.6</v>
      </c>
      <c r="H112" s="81">
        <v>3.58</v>
      </c>
      <c r="I112" s="81">
        <v>14.43</v>
      </c>
    </row>
    <row r="113" spans="1:66">
      <c r="A113" s="384" t="s">
        <v>243</v>
      </c>
      <c r="B113" s="384"/>
      <c r="C113" s="298" t="s">
        <v>839</v>
      </c>
      <c r="D113" s="181">
        <v>2.2975559685642999</v>
      </c>
      <c r="E113" s="180">
        <v>2.14</v>
      </c>
      <c r="F113" s="81">
        <v>1.57</v>
      </c>
      <c r="G113" s="81">
        <v>2.2599999999999998</v>
      </c>
      <c r="H113" s="81">
        <v>0.73</v>
      </c>
      <c r="I113" s="81">
        <v>0.6</v>
      </c>
    </row>
    <row r="114" spans="1:66">
      <c r="A114" s="384" t="s">
        <v>244</v>
      </c>
      <c r="B114" s="384"/>
      <c r="C114" s="298" t="s">
        <v>839</v>
      </c>
      <c r="D114" s="181">
        <v>1.2665426200000001</v>
      </c>
      <c r="E114" s="180">
        <v>0.59</v>
      </c>
      <c r="F114" s="81">
        <v>0.8</v>
      </c>
      <c r="G114" s="81">
        <v>1.27</v>
      </c>
      <c r="H114" s="81">
        <v>0.46</v>
      </c>
      <c r="I114" s="81">
        <v>0.4</v>
      </c>
    </row>
    <row r="115" spans="1:66">
      <c r="A115" s="389" t="s">
        <v>245</v>
      </c>
      <c r="B115" s="389"/>
      <c r="C115" s="389"/>
      <c r="D115" s="389"/>
      <c r="E115" s="389"/>
      <c r="F115" s="389"/>
      <c r="G115" s="389"/>
      <c r="H115" s="389"/>
      <c r="I115" s="179"/>
    </row>
    <row r="116" spans="1:66" ht="28.8">
      <c r="A116" s="384" t="s">
        <v>5</v>
      </c>
      <c r="B116" s="384"/>
      <c r="C116" s="143" t="s">
        <v>840</v>
      </c>
      <c r="D116" s="88">
        <f>D111*1000000/(Economic!$C$7*100)</f>
        <v>1021.6162026517898</v>
      </c>
      <c r="E116" s="111">
        <v>1002.25</v>
      </c>
      <c r="F116" s="81">
        <v>1381.83</v>
      </c>
      <c r="G116" s="81">
        <v>2328.4299999999998</v>
      </c>
      <c r="H116" s="81">
        <v>1748.21</v>
      </c>
      <c r="I116" s="81">
        <v>2544.6999999999998</v>
      </c>
    </row>
    <row r="117" spans="1:66" ht="28.8">
      <c r="A117" s="384" t="s">
        <v>242</v>
      </c>
      <c r="B117" s="384"/>
      <c r="C117" s="143" t="s">
        <v>840</v>
      </c>
      <c r="D117" s="265">
        <f>D112*1000000/(Economic!$C$7*100)</f>
        <v>147.99562536575735</v>
      </c>
      <c r="E117" s="111">
        <v>95.91</v>
      </c>
      <c r="F117" s="81">
        <v>169.89</v>
      </c>
      <c r="G117" s="81">
        <v>122.61</v>
      </c>
      <c r="H117" s="81">
        <v>20.87</v>
      </c>
      <c r="I117" s="81">
        <v>106.03</v>
      </c>
    </row>
    <row r="118" spans="1:66" ht="28.8">
      <c r="A118" s="384" t="s">
        <v>243</v>
      </c>
      <c r="B118" s="384"/>
      <c r="C118" s="143" t="s">
        <v>840</v>
      </c>
      <c r="D118" s="265">
        <f>D113*1000000/(Economic!$C$7*100)</f>
        <v>7.566711542534545</v>
      </c>
      <c r="E118" s="111">
        <v>7.29</v>
      </c>
      <c r="F118" s="81">
        <v>5.81</v>
      </c>
      <c r="G118" s="81">
        <v>10.039999999999999</v>
      </c>
      <c r="H118" s="81">
        <v>4.26</v>
      </c>
      <c r="I118" s="81">
        <v>4.41</v>
      </c>
    </row>
    <row r="119" spans="1:66" ht="29.4" thickBot="1">
      <c r="A119" s="387" t="s">
        <v>244</v>
      </c>
      <c r="B119" s="387"/>
      <c r="C119" s="354" t="s">
        <v>840</v>
      </c>
      <c r="D119" s="97">
        <f>D114*1000000/(Economic!$C$7*100)</f>
        <v>4.1711987838339954</v>
      </c>
      <c r="E119" s="182">
        <v>2.0099999999999998</v>
      </c>
      <c r="F119" s="171">
        <v>2.96</v>
      </c>
      <c r="G119" s="171">
        <v>5.64</v>
      </c>
      <c r="H119" s="171">
        <v>2.68</v>
      </c>
      <c r="I119" s="171">
        <v>2.94</v>
      </c>
    </row>
    <row r="120" spans="1:66" ht="25.2" customHeight="1" thickTop="1">
      <c r="A120" s="367" t="s">
        <v>246</v>
      </c>
      <c r="B120" s="367"/>
      <c r="C120" s="367"/>
      <c r="D120" s="367"/>
      <c r="E120" s="367"/>
      <c r="F120" s="367"/>
      <c r="G120" s="367"/>
      <c r="H120" s="367"/>
      <c r="I120" s="367"/>
    </row>
    <row r="121" spans="1:66">
      <c r="A121" s="183"/>
    </row>
    <row r="122" spans="1:66" ht="16.2" thickBot="1">
      <c r="A122" s="371" t="s">
        <v>247</v>
      </c>
      <c r="B122" s="371"/>
      <c r="C122" s="371"/>
      <c r="D122" s="371"/>
      <c r="E122" s="371"/>
      <c r="F122" s="371"/>
      <c r="G122" s="371"/>
      <c r="H122" s="371"/>
    </row>
    <row r="123" spans="1:66" ht="15" thickTop="1">
      <c r="A123" s="381" t="s">
        <v>211</v>
      </c>
      <c r="B123" s="381"/>
      <c r="C123" s="141" t="s">
        <v>235</v>
      </c>
      <c r="D123" s="142">
        <v>2024</v>
      </c>
      <c r="E123" s="142">
        <v>2023</v>
      </c>
      <c r="F123" s="142">
        <v>2022</v>
      </c>
      <c r="G123" s="142">
        <v>2021</v>
      </c>
      <c r="H123" s="138"/>
      <c r="I123" s="138"/>
    </row>
    <row r="124" spans="1:66" ht="14.4" customHeight="1">
      <c r="A124" s="378" t="s">
        <v>248</v>
      </c>
      <c r="B124" s="378"/>
      <c r="C124" s="153" t="s">
        <v>252</v>
      </c>
      <c r="D124" s="43">
        <v>6</v>
      </c>
      <c r="E124" s="43">
        <v>9</v>
      </c>
      <c r="F124" s="43">
        <v>7</v>
      </c>
      <c r="G124" s="43">
        <v>7</v>
      </c>
      <c r="H124" s="138"/>
      <c r="I124" s="138"/>
    </row>
    <row r="125" spans="1:66" ht="15.6" customHeight="1">
      <c r="A125" s="390" t="s">
        <v>249</v>
      </c>
      <c r="B125" s="378"/>
      <c r="C125" s="153" t="s">
        <v>252</v>
      </c>
      <c r="D125" s="45" t="s">
        <v>79</v>
      </c>
      <c r="E125" s="45" t="s">
        <v>79</v>
      </c>
      <c r="F125" s="45" t="s">
        <v>79</v>
      </c>
      <c r="G125" s="45">
        <v>1</v>
      </c>
      <c r="H125" s="138"/>
      <c r="I125" s="138"/>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c r="AO125" s="137"/>
      <c r="AP125" s="137"/>
      <c r="AQ125" s="137"/>
      <c r="AR125" s="137"/>
      <c r="AS125" s="137"/>
      <c r="AT125" s="137"/>
      <c r="AU125" s="137"/>
      <c r="AV125" s="137"/>
      <c r="AW125" s="137"/>
      <c r="AX125" s="137"/>
      <c r="AY125" s="137"/>
      <c r="AZ125" s="137"/>
      <c r="BA125" s="137"/>
      <c r="BB125" s="137"/>
      <c r="BC125" s="137"/>
      <c r="BD125" s="137"/>
      <c r="BE125" s="137"/>
      <c r="BF125" s="137"/>
      <c r="BG125" s="137"/>
      <c r="BH125" s="137"/>
      <c r="BI125" s="137"/>
      <c r="BJ125" s="137"/>
      <c r="BK125" s="137"/>
      <c r="BL125" s="137"/>
      <c r="BM125" s="137"/>
      <c r="BN125" s="137"/>
    </row>
    <row r="126" spans="1:66" ht="15.6" customHeight="1">
      <c r="A126" s="390" t="s">
        <v>250</v>
      </c>
      <c r="B126" s="378"/>
      <c r="C126" s="153" t="s">
        <v>252</v>
      </c>
      <c r="D126" s="45" t="s">
        <v>79</v>
      </c>
      <c r="E126" s="43">
        <v>4</v>
      </c>
      <c r="F126" s="43">
        <v>3</v>
      </c>
      <c r="G126" s="43">
        <v>2</v>
      </c>
      <c r="H126" s="138"/>
      <c r="I126" s="138"/>
      <c r="J126" s="138"/>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c r="BA126" s="137"/>
      <c r="BB126" s="137"/>
      <c r="BC126" s="137"/>
      <c r="BD126" s="137"/>
      <c r="BE126" s="137"/>
      <c r="BF126" s="137"/>
      <c r="BG126" s="137"/>
      <c r="BH126" s="137"/>
      <c r="BI126" s="137"/>
      <c r="BJ126" s="137"/>
      <c r="BK126" s="137"/>
      <c r="BL126" s="137"/>
      <c r="BM126" s="137"/>
      <c r="BN126" s="137"/>
    </row>
    <row r="127" spans="1:66" ht="15" customHeight="1" thickBot="1">
      <c r="A127" s="391" t="s">
        <v>251</v>
      </c>
      <c r="B127" s="379"/>
      <c r="C127" s="170" t="s">
        <v>252</v>
      </c>
      <c r="D127" s="171">
        <v>6</v>
      </c>
      <c r="E127" s="171">
        <v>5</v>
      </c>
      <c r="F127" s="171">
        <v>4</v>
      </c>
      <c r="G127" s="171">
        <v>4</v>
      </c>
      <c r="H127" s="138"/>
      <c r="I127" s="138"/>
      <c r="J127" s="138"/>
    </row>
    <row r="128" spans="1:66" ht="15" thickTop="1">
      <c r="A128" s="183"/>
    </row>
    <row r="129" spans="1:284" ht="16.2" thickBot="1">
      <c r="A129" s="371" t="s">
        <v>253</v>
      </c>
      <c r="B129" s="371"/>
      <c r="C129" s="371"/>
      <c r="D129" s="371"/>
      <c r="E129" s="371"/>
      <c r="F129" s="371"/>
      <c r="G129" s="371"/>
    </row>
    <row r="130" spans="1:284" ht="15" thickTop="1">
      <c r="A130" s="381" t="s">
        <v>211</v>
      </c>
      <c r="B130" s="381"/>
      <c r="C130" s="301" t="s">
        <v>235</v>
      </c>
      <c r="D130" s="142">
        <v>2024</v>
      </c>
      <c r="E130" s="142">
        <v>2023</v>
      </c>
      <c r="F130" s="142">
        <v>2022</v>
      </c>
      <c r="G130" s="142">
        <v>2021</v>
      </c>
      <c r="H130" s="142">
        <v>2020</v>
      </c>
      <c r="I130" s="142">
        <v>2019</v>
      </c>
    </row>
    <row r="131" spans="1:284">
      <c r="A131" s="386" t="s">
        <v>254</v>
      </c>
      <c r="B131" s="386"/>
      <c r="C131" s="298" t="s">
        <v>216</v>
      </c>
      <c r="D131" s="184">
        <v>958.84290020000003</v>
      </c>
      <c r="E131" s="184">
        <v>959.72</v>
      </c>
      <c r="F131" s="184">
        <v>708.35</v>
      </c>
      <c r="G131" s="184">
        <v>640.5</v>
      </c>
      <c r="H131" s="184">
        <v>554.6</v>
      </c>
      <c r="I131" s="184">
        <v>452.18</v>
      </c>
    </row>
    <row r="132" spans="1:284" ht="15.6">
      <c r="A132" s="383" t="s">
        <v>255</v>
      </c>
      <c r="B132" s="384"/>
      <c r="C132" s="298" t="s">
        <v>216</v>
      </c>
      <c r="D132" s="105">
        <v>144.2884531</v>
      </c>
      <c r="E132" s="105">
        <v>139.63999999999999</v>
      </c>
      <c r="F132" s="105">
        <v>99.24</v>
      </c>
      <c r="G132" s="105">
        <v>82.19</v>
      </c>
      <c r="H132" s="105">
        <v>66.44</v>
      </c>
      <c r="I132" s="105">
        <v>30.32</v>
      </c>
      <c r="K132" s="137"/>
      <c r="L132" s="137"/>
      <c r="M132" s="137"/>
      <c r="BN132" s="137"/>
      <c r="BO132" s="137"/>
      <c r="BP132" s="137"/>
      <c r="BQ132" s="137"/>
      <c r="BR132" s="137"/>
      <c r="BS132" s="137"/>
      <c r="BT132" s="137"/>
      <c r="BU132" s="137"/>
      <c r="BV132" s="137"/>
      <c r="BW132" s="137"/>
      <c r="BX132" s="137"/>
      <c r="BY132" s="137"/>
      <c r="BZ132" s="137"/>
      <c r="CA132" s="137"/>
      <c r="CB132" s="137"/>
      <c r="CC132" s="137"/>
      <c r="CD132" s="137"/>
      <c r="CE132" s="137"/>
      <c r="CF132" s="137"/>
      <c r="CG132" s="137"/>
      <c r="CH132" s="137"/>
      <c r="CI132" s="137"/>
      <c r="CJ132" s="137"/>
      <c r="CK132" s="137"/>
      <c r="CL132" s="137"/>
      <c r="CM132" s="137"/>
      <c r="CN132" s="137"/>
      <c r="CO132" s="137"/>
      <c r="CP132" s="137"/>
      <c r="CQ132" s="137"/>
      <c r="CR132" s="137"/>
      <c r="CS132" s="137"/>
      <c r="CT132" s="137"/>
      <c r="CU132" s="137"/>
      <c r="CV132" s="137"/>
      <c r="CW132" s="137"/>
      <c r="CX132" s="137"/>
      <c r="CY132" s="137"/>
      <c r="CZ132" s="137"/>
      <c r="DA132" s="137"/>
      <c r="DB132" s="137"/>
      <c r="DC132" s="137"/>
      <c r="DD132" s="137"/>
      <c r="DE132" s="137"/>
      <c r="DF132" s="137"/>
      <c r="DG132" s="137"/>
      <c r="DH132" s="137"/>
      <c r="DI132" s="137"/>
      <c r="DJ132" s="137"/>
      <c r="DK132" s="137"/>
      <c r="DL132" s="137"/>
      <c r="DM132" s="137"/>
      <c r="DN132" s="137"/>
      <c r="DO132" s="137"/>
      <c r="DP132" s="137"/>
      <c r="DQ132" s="137"/>
      <c r="DR132" s="137"/>
      <c r="DS132" s="137"/>
      <c r="DT132" s="137"/>
      <c r="DU132" s="137"/>
      <c r="DV132" s="137"/>
      <c r="DW132" s="137"/>
      <c r="DX132" s="137"/>
      <c r="DY132" s="137"/>
      <c r="DZ132" s="137"/>
      <c r="EA132" s="137"/>
      <c r="EB132" s="137"/>
      <c r="EC132" s="137"/>
      <c r="ED132" s="137"/>
      <c r="EE132" s="137"/>
      <c r="EF132" s="137"/>
      <c r="EG132" s="137"/>
      <c r="EH132" s="137"/>
      <c r="EI132" s="137"/>
      <c r="EJ132" s="137"/>
      <c r="EK132" s="137"/>
      <c r="EL132" s="137"/>
      <c r="EM132" s="137"/>
      <c r="EN132" s="137"/>
      <c r="EO132" s="137"/>
      <c r="EP132" s="137"/>
      <c r="EQ132" s="137"/>
      <c r="ER132" s="137"/>
      <c r="ES132" s="137"/>
      <c r="ET132" s="137"/>
      <c r="EU132" s="137"/>
      <c r="EV132" s="137"/>
      <c r="EW132" s="137"/>
      <c r="EX132" s="137"/>
      <c r="EY132" s="137"/>
      <c r="EZ132" s="137"/>
      <c r="FA132" s="137"/>
      <c r="FB132" s="137"/>
      <c r="FC132" s="137"/>
      <c r="FD132" s="137"/>
      <c r="FE132" s="137"/>
      <c r="FF132" s="137"/>
      <c r="FG132" s="137"/>
      <c r="FH132" s="137"/>
      <c r="FI132" s="137"/>
      <c r="FJ132" s="137"/>
      <c r="FK132" s="137"/>
      <c r="FL132" s="137"/>
      <c r="FM132" s="137"/>
      <c r="FN132" s="137"/>
      <c r="FO132" s="137"/>
      <c r="FP132" s="137"/>
      <c r="FQ132" s="137"/>
      <c r="FR132" s="137"/>
      <c r="FS132" s="137"/>
      <c r="FT132" s="137"/>
      <c r="FU132" s="137"/>
      <c r="FV132" s="137"/>
      <c r="FW132" s="137"/>
      <c r="FX132" s="137"/>
      <c r="FY132" s="137"/>
      <c r="FZ132" s="137"/>
      <c r="GA132" s="137"/>
      <c r="GB132" s="137"/>
      <c r="GC132" s="137"/>
      <c r="GD132" s="137"/>
      <c r="GE132" s="137"/>
      <c r="GF132" s="137"/>
      <c r="GG132" s="137"/>
      <c r="GH132" s="137"/>
      <c r="GI132" s="137"/>
      <c r="GJ132" s="137"/>
      <c r="GK132" s="137"/>
      <c r="GL132" s="137"/>
      <c r="GM132" s="137"/>
      <c r="GN132" s="137"/>
      <c r="GO132" s="137"/>
      <c r="GP132" s="137"/>
      <c r="GQ132" s="137"/>
      <c r="GR132" s="137"/>
      <c r="GS132" s="137"/>
      <c r="GT132" s="137"/>
      <c r="GU132" s="137"/>
      <c r="GV132" s="137"/>
      <c r="GW132" s="137"/>
      <c r="GX132" s="137"/>
      <c r="GY132" s="137"/>
      <c r="GZ132" s="137"/>
      <c r="HA132" s="137"/>
      <c r="HB132" s="137"/>
      <c r="HC132" s="137"/>
      <c r="HD132" s="137"/>
      <c r="HE132" s="137"/>
      <c r="HF132" s="137"/>
      <c r="HG132" s="137"/>
      <c r="HH132" s="137"/>
      <c r="HI132" s="137"/>
      <c r="HJ132" s="137"/>
      <c r="HK132" s="137"/>
      <c r="HL132" s="137"/>
      <c r="HM132" s="137"/>
      <c r="HN132" s="137"/>
      <c r="HO132" s="137"/>
      <c r="HP132" s="137"/>
      <c r="HQ132" s="137"/>
      <c r="HR132" s="137"/>
      <c r="HS132" s="137"/>
      <c r="HT132" s="137"/>
      <c r="HU132" s="137"/>
      <c r="HV132" s="137"/>
      <c r="HW132" s="137"/>
      <c r="HX132" s="137"/>
      <c r="HY132" s="137"/>
      <c r="HZ132" s="137"/>
      <c r="IA132" s="137"/>
      <c r="IB132" s="137"/>
      <c r="IC132" s="137"/>
      <c r="ID132" s="137"/>
      <c r="IE132" s="137"/>
      <c r="IF132" s="137"/>
      <c r="IG132" s="137"/>
      <c r="IH132" s="137"/>
      <c r="II132" s="137"/>
      <c r="IJ132" s="137"/>
      <c r="IK132" s="137"/>
      <c r="IL132" s="137"/>
      <c r="IM132" s="137"/>
      <c r="IN132" s="137"/>
      <c r="IO132" s="137"/>
      <c r="IP132" s="137"/>
      <c r="IQ132" s="137"/>
      <c r="IR132" s="137"/>
      <c r="IS132" s="137"/>
      <c r="IT132" s="137"/>
      <c r="IU132" s="137"/>
      <c r="IV132" s="137"/>
      <c r="IW132" s="137"/>
      <c r="IX132" s="137"/>
      <c r="IY132" s="137"/>
      <c r="IZ132" s="137"/>
      <c r="JA132" s="137"/>
      <c r="JB132" s="137"/>
      <c r="JC132" s="137"/>
      <c r="JD132" s="137"/>
      <c r="JE132" s="137"/>
      <c r="JF132" s="137"/>
      <c r="JG132" s="137"/>
      <c r="JH132" s="137"/>
      <c r="JI132" s="137"/>
      <c r="JJ132" s="137"/>
      <c r="JK132" s="137"/>
      <c r="JL132" s="137"/>
      <c r="JM132" s="137"/>
      <c r="JN132" s="137"/>
      <c r="JO132" s="137"/>
      <c r="JP132" s="137"/>
      <c r="JQ132" s="137"/>
      <c r="JR132" s="137"/>
      <c r="JS132" s="137"/>
      <c r="JT132" s="137"/>
      <c r="JU132" s="137"/>
      <c r="JV132" s="137"/>
      <c r="JW132" s="137"/>
      <c r="JX132" s="137"/>
    </row>
    <row r="133" spans="1:284" ht="15.6">
      <c r="A133" s="383" t="s">
        <v>256</v>
      </c>
      <c r="B133" s="384"/>
      <c r="C133" s="298" t="s">
        <v>216</v>
      </c>
      <c r="D133" s="105">
        <v>2.3002381409999999</v>
      </c>
      <c r="E133" s="105">
        <v>3.18</v>
      </c>
      <c r="F133" s="105">
        <v>4.95</v>
      </c>
      <c r="G133" s="105">
        <v>5.05</v>
      </c>
      <c r="H133" s="105">
        <v>5.16</v>
      </c>
      <c r="I133" s="105">
        <v>4.47</v>
      </c>
      <c r="K133" s="137"/>
      <c r="L133" s="137"/>
      <c r="M133" s="137"/>
      <c r="BN133" s="137"/>
      <c r="BO133" s="137"/>
      <c r="BP133" s="137"/>
      <c r="BQ133" s="137"/>
      <c r="BR133" s="137"/>
      <c r="BS133" s="137"/>
      <c r="BT133" s="137"/>
      <c r="BU133" s="137"/>
      <c r="BV133" s="137"/>
      <c r="BW133" s="137"/>
      <c r="BX133" s="137"/>
      <c r="BY133" s="137"/>
      <c r="BZ133" s="137"/>
      <c r="CA133" s="137"/>
      <c r="CB133" s="137"/>
      <c r="CC133" s="137"/>
      <c r="CD133" s="137"/>
      <c r="CE133" s="137"/>
      <c r="CF133" s="137"/>
      <c r="CG133" s="137"/>
      <c r="CH133" s="137"/>
      <c r="CI133" s="137"/>
      <c r="CJ133" s="137"/>
      <c r="CK133" s="137"/>
      <c r="CL133" s="137"/>
      <c r="CM133" s="137"/>
      <c r="CN133" s="137"/>
      <c r="CO133" s="137"/>
      <c r="CP133" s="137"/>
      <c r="CQ133" s="137"/>
      <c r="CR133" s="137"/>
      <c r="CS133" s="137"/>
      <c r="CT133" s="137"/>
      <c r="CU133" s="137"/>
      <c r="CV133" s="137"/>
      <c r="CW133" s="137"/>
      <c r="CX133" s="137"/>
      <c r="CY133" s="137"/>
      <c r="CZ133" s="137"/>
      <c r="DA133" s="137"/>
      <c r="DB133" s="137"/>
      <c r="DC133" s="137"/>
      <c r="DD133" s="137"/>
      <c r="DE133" s="137"/>
      <c r="DF133" s="137"/>
      <c r="DG133" s="137"/>
      <c r="DH133" s="137"/>
      <c r="DI133" s="137"/>
      <c r="DJ133" s="137"/>
      <c r="DK133" s="137"/>
      <c r="DL133" s="137"/>
      <c r="DM133" s="137"/>
      <c r="DN133" s="137"/>
      <c r="DO133" s="137"/>
      <c r="DP133" s="137"/>
      <c r="DQ133" s="137"/>
      <c r="DR133" s="137"/>
      <c r="DS133" s="137"/>
      <c r="DT133" s="137"/>
      <c r="DU133" s="137"/>
      <c r="DV133" s="137"/>
      <c r="DW133" s="137"/>
      <c r="DX133" s="137"/>
      <c r="DY133" s="137"/>
      <c r="DZ133" s="137"/>
      <c r="EA133" s="137"/>
      <c r="EB133" s="137"/>
      <c r="EC133" s="137"/>
      <c r="ED133" s="137"/>
      <c r="EE133" s="137"/>
      <c r="EF133" s="137"/>
      <c r="EG133" s="137"/>
      <c r="EH133" s="137"/>
      <c r="EI133" s="137"/>
      <c r="EJ133" s="137"/>
      <c r="EK133" s="137"/>
      <c r="EL133" s="137"/>
      <c r="EM133" s="137"/>
      <c r="EN133" s="137"/>
      <c r="EO133" s="137"/>
      <c r="EP133" s="137"/>
      <c r="EQ133" s="137"/>
      <c r="ER133" s="137"/>
      <c r="ES133" s="137"/>
      <c r="ET133" s="137"/>
      <c r="EU133" s="137"/>
      <c r="EV133" s="137"/>
      <c r="EW133" s="137"/>
      <c r="EX133" s="137"/>
      <c r="EY133" s="137"/>
      <c r="EZ133" s="137"/>
      <c r="FA133" s="137"/>
      <c r="FB133" s="137"/>
      <c r="FC133" s="137"/>
      <c r="FD133" s="137"/>
      <c r="FE133" s="137"/>
      <c r="FF133" s="137"/>
      <c r="FG133" s="137"/>
      <c r="FH133" s="137"/>
      <c r="FI133" s="137"/>
      <c r="FJ133" s="137"/>
      <c r="FK133" s="137"/>
      <c r="FL133" s="137"/>
      <c r="FM133" s="137"/>
      <c r="FN133" s="137"/>
      <c r="FO133" s="137"/>
      <c r="FP133" s="137"/>
      <c r="FQ133" s="137"/>
      <c r="FR133" s="137"/>
      <c r="FS133" s="137"/>
      <c r="FT133" s="137"/>
      <c r="FU133" s="137"/>
      <c r="FV133" s="137"/>
      <c r="FW133" s="137"/>
      <c r="FX133" s="137"/>
      <c r="FY133" s="137"/>
      <c r="FZ133" s="137"/>
      <c r="GA133" s="137"/>
      <c r="GB133" s="137"/>
      <c r="GC133" s="137"/>
      <c r="GD133" s="137"/>
      <c r="GE133" s="137"/>
      <c r="GF133" s="137"/>
      <c r="GG133" s="137"/>
      <c r="GH133" s="137"/>
      <c r="GI133" s="137"/>
      <c r="GJ133" s="137"/>
      <c r="GK133" s="137"/>
      <c r="GL133" s="137"/>
      <c r="GM133" s="137"/>
      <c r="GN133" s="137"/>
      <c r="GO133" s="137"/>
      <c r="GP133" s="137"/>
      <c r="GQ133" s="137"/>
      <c r="GR133" s="137"/>
      <c r="GS133" s="137"/>
      <c r="GT133" s="137"/>
      <c r="GU133" s="137"/>
      <c r="GV133" s="137"/>
      <c r="GW133" s="137"/>
      <c r="GX133" s="137"/>
      <c r="GY133" s="137"/>
      <c r="GZ133" s="137"/>
      <c r="HA133" s="137"/>
      <c r="HB133" s="137"/>
      <c r="HC133" s="137"/>
      <c r="HD133" s="137"/>
      <c r="HE133" s="137"/>
      <c r="HF133" s="137"/>
      <c r="HG133" s="137"/>
      <c r="HH133" s="137"/>
      <c r="HI133" s="137"/>
      <c r="HJ133" s="137"/>
      <c r="HK133" s="137"/>
      <c r="HL133" s="137"/>
      <c r="HM133" s="137"/>
      <c r="HN133" s="137"/>
      <c r="HO133" s="137"/>
      <c r="HP133" s="137"/>
      <c r="HQ133" s="137"/>
      <c r="HR133" s="137"/>
      <c r="HS133" s="137"/>
      <c r="HT133" s="137"/>
      <c r="HU133" s="137"/>
      <c r="HV133" s="137"/>
      <c r="HW133" s="137"/>
      <c r="HX133" s="137"/>
      <c r="HY133" s="137"/>
      <c r="HZ133" s="137"/>
      <c r="IA133" s="137"/>
      <c r="IB133" s="137"/>
      <c r="IC133" s="137"/>
      <c r="ID133" s="137"/>
      <c r="IE133" s="137"/>
      <c r="IF133" s="137"/>
      <c r="IG133" s="137"/>
      <c r="IH133" s="137"/>
      <c r="II133" s="137"/>
      <c r="IJ133" s="137"/>
      <c r="IK133" s="137"/>
      <c r="IL133" s="137"/>
      <c r="IM133" s="137"/>
      <c r="IN133" s="137"/>
      <c r="IO133" s="137"/>
      <c r="IP133" s="137"/>
      <c r="IQ133" s="137"/>
      <c r="IR133" s="137"/>
      <c r="IS133" s="137"/>
      <c r="IT133" s="137"/>
      <c r="IU133" s="137"/>
      <c r="IV133" s="137"/>
      <c r="IW133" s="137"/>
      <c r="IX133" s="137"/>
      <c r="IY133" s="137"/>
      <c r="IZ133" s="137"/>
      <c r="JA133" s="137"/>
      <c r="JB133" s="137"/>
      <c r="JC133" s="137"/>
      <c r="JD133" s="137"/>
      <c r="JE133" s="137"/>
      <c r="JF133" s="137"/>
      <c r="JG133" s="137"/>
      <c r="JH133" s="137"/>
      <c r="JI133" s="137"/>
      <c r="JJ133" s="137"/>
      <c r="JK133" s="137"/>
      <c r="JL133" s="137"/>
      <c r="JM133" s="137"/>
      <c r="JN133" s="137"/>
      <c r="JO133" s="137"/>
      <c r="JP133" s="137"/>
      <c r="JQ133" s="137"/>
      <c r="JR133" s="137"/>
      <c r="JS133" s="137"/>
      <c r="JT133" s="137"/>
      <c r="JU133" s="137"/>
      <c r="JV133" s="137"/>
      <c r="JW133" s="137"/>
      <c r="JX133" s="137"/>
    </row>
    <row r="134" spans="1:284">
      <c r="A134" s="383" t="s">
        <v>257</v>
      </c>
      <c r="B134" s="384"/>
      <c r="C134" s="298" t="s">
        <v>216</v>
      </c>
      <c r="D134" s="105">
        <v>810.31888379999998</v>
      </c>
      <c r="E134" s="105">
        <v>816.76</v>
      </c>
      <c r="F134" s="105">
        <v>519.30999999999995</v>
      </c>
      <c r="G134" s="105">
        <v>444.82</v>
      </c>
      <c r="H134" s="105">
        <v>381.22</v>
      </c>
      <c r="I134" s="105">
        <v>312.62</v>
      </c>
    </row>
    <row r="135" spans="1:284">
      <c r="A135" s="383" t="s">
        <v>258</v>
      </c>
      <c r="B135" s="384"/>
      <c r="C135" s="298" t="s">
        <v>216</v>
      </c>
      <c r="D135" s="105">
        <v>1.9353250369999999</v>
      </c>
      <c r="E135" s="105">
        <v>0.14000000000000001</v>
      </c>
      <c r="F135" s="105">
        <v>84.85</v>
      </c>
      <c r="G135" s="105">
        <v>108.44</v>
      </c>
      <c r="H135" s="105">
        <v>101.78</v>
      </c>
      <c r="I135" s="105">
        <v>104.77</v>
      </c>
    </row>
    <row r="136" spans="1:284">
      <c r="A136" s="382" t="s">
        <v>259</v>
      </c>
      <c r="B136" s="382"/>
      <c r="C136" s="298" t="s">
        <v>3</v>
      </c>
      <c r="D136" s="88">
        <v>15.29</v>
      </c>
      <c r="E136" s="88">
        <v>14.88</v>
      </c>
      <c r="F136" s="81">
        <v>14.71</v>
      </c>
      <c r="G136" s="81">
        <v>13.62</v>
      </c>
      <c r="H136" s="81">
        <v>12.91</v>
      </c>
      <c r="I136" s="81">
        <v>7.69</v>
      </c>
      <c r="J136" s="235"/>
      <c r="K136" s="233"/>
    </row>
    <row r="137" spans="1:284" ht="14.4" customHeight="1">
      <c r="A137" s="386" t="s">
        <v>260</v>
      </c>
      <c r="B137" s="386"/>
      <c r="C137" s="298" t="s">
        <v>400</v>
      </c>
      <c r="D137" s="266">
        <f>D131*1000000/(Economic!C7*10000)</f>
        <v>31.57828466287302</v>
      </c>
      <c r="E137" s="185">
        <v>32.71</v>
      </c>
      <c r="F137" s="186">
        <v>26.21</v>
      </c>
      <c r="G137" s="186">
        <v>28.45</v>
      </c>
      <c r="H137" s="186">
        <v>32.340000000000003</v>
      </c>
      <c r="I137" s="186">
        <v>33.22</v>
      </c>
      <c r="J137" s="235"/>
    </row>
    <row r="138" spans="1:284" ht="15.6" customHeight="1">
      <c r="A138" s="389" t="s">
        <v>261</v>
      </c>
      <c r="B138" s="389"/>
      <c r="C138" s="389"/>
      <c r="D138" s="389"/>
      <c r="E138" s="389"/>
      <c r="F138" s="389"/>
      <c r="G138" s="389"/>
      <c r="H138" s="389"/>
      <c r="I138" s="179"/>
    </row>
    <row r="139" spans="1:284" s="137" customFormat="1" ht="15.6">
      <c r="A139" s="386" t="s">
        <v>262</v>
      </c>
      <c r="B139" s="386"/>
      <c r="C139" s="303" t="s">
        <v>216</v>
      </c>
      <c r="D139" s="187">
        <v>208.14</v>
      </c>
      <c r="E139" s="187">
        <v>177.44</v>
      </c>
      <c r="F139" s="187">
        <v>159.94</v>
      </c>
      <c r="G139" s="187">
        <v>114.34</v>
      </c>
      <c r="H139" s="187">
        <v>97.38</v>
      </c>
      <c r="I139" s="187">
        <v>86.03</v>
      </c>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139"/>
      <c r="BF139" s="139"/>
      <c r="BG139" s="139"/>
      <c r="BH139" s="139"/>
      <c r="BI139" s="139"/>
      <c r="BJ139" s="139"/>
      <c r="BK139" s="139"/>
      <c r="BL139" s="139"/>
      <c r="BM139" s="139"/>
      <c r="BN139" s="139"/>
      <c r="BO139" s="139"/>
      <c r="BP139" s="139"/>
      <c r="BQ139" s="139"/>
      <c r="BR139" s="139"/>
      <c r="BS139" s="139"/>
      <c r="BT139" s="139"/>
      <c r="BU139" s="139"/>
      <c r="BV139" s="139"/>
      <c r="BW139" s="139"/>
      <c r="BX139" s="139"/>
      <c r="BY139" s="139"/>
      <c r="BZ139" s="139"/>
      <c r="CA139" s="139"/>
      <c r="CB139" s="139"/>
      <c r="CC139" s="139"/>
      <c r="CD139" s="139"/>
      <c r="CE139" s="139"/>
      <c r="CF139" s="139"/>
      <c r="CG139" s="139"/>
      <c r="CH139" s="139"/>
      <c r="CI139" s="139"/>
      <c r="CJ139" s="139"/>
      <c r="CK139" s="139"/>
      <c r="CL139" s="139"/>
      <c r="CM139" s="139"/>
      <c r="CN139" s="139"/>
      <c r="CO139" s="139"/>
      <c r="CP139" s="139"/>
      <c r="CQ139" s="139"/>
      <c r="CR139" s="139"/>
      <c r="CS139" s="139"/>
      <c r="CT139" s="139"/>
      <c r="CU139" s="139"/>
      <c r="CV139" s="139"/>
      <c r="CW139" s="139"/>
      <c r="CX139" s="139"/>
      <c r="CY139" s="139"/>
      <c r="CZ139" s="139"/>
      <c r="DA139" s="139"/>
      <c r="DB139" s="139"/>
      <c r="DC139" s="139"/>
      <c r="DD139" s="139"/>
      <c r="DE139" s="139"/>
      <c r="DF139" s="139"/>
      <c r="DG139" s="139"/>
      <c r="DH139" s="139"/>
      <c r="DI139" s="139"/>
      <c r="DJ139" s="139"/>
      <c r="DK139" s="139"/>
      <c r="DL139" s="139"/>
      <c r="DM139" s="139"/>
      <c r="DN139" s="139"/>
      <c r="DO139" s="139"/>
      <c r="DP139" s="139"/>
      <c r="DQ139" s="139"/>
      <c r="DR139" s="139"/>
      <c r="DS139" s="139"/>
      <c r="DT139" s="139"/>
      <c r="DU139" s="139"/>
      <c r="DV139" s="139"/>
      <c r="DW139" s="139"/>
      <c r="DX139" s="139"/>
      <c r="DY139" s="139"/>
      <c r="DZ139" s="139"/>
      <c r="EA139" s="139"/>
      <c r="EB139" s="139"/>
      <c r="EC139" s="139"/>
      <c r="ED139" s="139"/>
      <c r="EE139" s="139"/>
      <c r="EF139" s="139"/>
      <c r="EG139" s="139"/>
      <c r="EH139" s="139"/>
      <c r="EI139" s="139"/>
      <c r="EJ139" s="139"/>
      <c r="EK139" s="139"/>
      <c r="EL139" s="139"/>
      <c r="EM139" s="139"/>
      <c r="EN139" s="139"/>
      <c r="EO139" s="139"/>
      <c r="EP139" s="139"/>
      <c r="EQ139" s="139"/>
      <c r="ER139" s="139"/>
      <c r="ES139" s="139"/>
      <c r="ET139" s="139"/>
      <c r="EU139" s="139"/>
      <c r="EV139" s="139"/>
      <c r="EW139" s="139"/>
      <c r="EX139" s="139"/>
      <c r="EY139" s="139"/>
      <c r="EZ139" s="139"/>
      <c r="FA139" s="139"/>
      <c r="FB139" s="139"/>
      <c r="FC139" s="139"/>
      <c r="FD139" s="139"/>
      <c r="FE139" s="139"/>
      <c r="FF139" s="139"/>
      <c r="FG139" s="139"/>
      <c r="FH139" s="139"/>
      <c r="FI139" s="139"/>
      <c r="FJ139" s="139"/>
      <c r="FK139" s="139"/>
      <c r="FL139" s="139"/>
      <c r="FM139" s="139"/>
      <c r="FN139" s="139"/>
      <c r="FO139" s="139"/>
      <c r="FP139" s="139"/>
      <c r="FQ139" s="139"/>
      <c r="FR139" s="139"/>
      <c r="FS139" s="139"/>
      <c r="FT139" s="139"/>
      <c r="FU139" s="139"/>
      <c r="FV139" s="139"/>
      <c r="FW139" s="139"/>
      <c r="FX139" s="139"/>
      <c r="FY139" s="139"/>
      <c r="FZ139" s="139"/>
      <c r="GA139" s="139"/>
      <c r="GB139" s="139"/>
      <c r="GC139" s="139"/>
      <c r="GD139" s="139"/>
      <c r="GE139" s="139"/>
      <c r="GF139" s="139"/>
      <c r="GG139" s="139"/>
      <c r="GH139" s="139"/>
      <c r="GI139" s="139"/>
      <c r="GJ139" s="139"/>
      <c r="GK139" s="139"/>
      <c r="GL139" s="139"/>
      <c r="GM139" s="139"/>
      <c r="GN139" s="139"/>
      <c r="GO139" s="139"/>
      <c r="GP139" s="139"/>
      <c r="GQ139" s="139"/>
      <c r="GR139" s="139"/>
      <c r="GS139" s="139"/>
      <c r="GT139" s="139"/>
      <c r="GU139" s="139"/>
      <c r="GV139" s="139"/>
      <c r="GW139" s="139"/>
      <c r="GX139" s="139"/>
      <c r="GY139" s="139"/>
      <c r="GZ139" s="139"/>
      <c r="HA139" s="139"/>
      <c r="HB139" s="139"/>
      <c r="HC139" s="139"/>
      <c r="HD139" s="139"/>
      <c r="HE139" s="139"/>
      <c r="HF139" s="139"/>
      <c r="HG139" s="139"/>
      <c r="HH139" s="139"/>
      <c r="HI139" s="139"/>
      <c r="HJ139" s="139"/>
      <c r="HK139" s="139"/>
      <c r="HL139" s="139"/>
      <c r="HM139" s="139"/>
      <c r="HN139" s="139"/>
      <c r="HO139" s="139"/>
      <c r="HP139" s="139"/>
      <c r="HQ139" s="139"/>
      <c r="HR139" s="139"/>
      <c r="HS139" s="139"/>
      <c r="HT139" s="139"/>
      <c r="HU139" s="139"/>
      <c r="HV139" s="139"/>
      <c r="HW139" s="139"/>
      <c r="HX139" s="139"/>
      <c r="HY139" s="139"/>
      <c r="HZ139" s="139"/>
      <c r="IA139" s="139"/>
      <c r="IB139" s="139"/>
      <c r="IC139" s="139"/>
      <c r="ID139" s="139"/>
      <c r="IE139" s="139"/>
      <c r="IF139" s="139"/>
      <c r="IG139" s="139"/>
      <c r="IH139" s="139"/>
      <c r="II139" s="139"/>
      <c r="IJ139" s="139"/>
      <c r="IK139" s="139"/>
      <c r="IL139" s="139"/>
      <c r="IM139" s="139"/>
      <c r="IN139" s="139"/>
      <c r="IO139" s="139"/>
      <c r="IP139" s="139"/>
      <c r="IQ139" s="139"/>
      <c r="IR139" s="139"/>
      <c r="IS139" s="139"/>
      <c r="IT139" s="139"/>
      <c r="IU139" s="139"/>
      <c r="IV139" s="139"/>
      <c r="IW139" s="139"/>
      <c r="IX139" s="139"/>
      <c r="IY139" s="139"/>
      <c r="IZ139" s="139"/>
      <c r="JA139" s="139"/>
      <c r="JB139" s="139"/>
      <c r="JC139" s="139"/>
      <c r="JD139" s="139"/>
      <c r="JE139" s="139"/>
      <c r="JF139" s="139"/>
      <c r="JG139" s="139"/>
      <c r="JH139" s="139"/>
      <c r="JI139" s="139"/>
      <c r="JJ139" s="139"/>
      <c r="JK139" s="139"/>
      <c r="JL139" s="139"/>
      <c r="JM139" s="139"/>
      <c r="JN139" s="139"/>
      <c r="JO139" s="139"/>
      <c r="JP139" s="139"/>
      <c r="JQ139" s="139"/>
      <c r="JR139" s="139"/>
      <c r="JS139" s="139"/>
      <c r="JT139" s="139"/>
      <c r="JU139" s="139"/>
      <c r="JV139" s="139"/>
      <c r="JW139" s="139"/>
      <c r="JX139" s="139"/>
    </row>
    <row r="140" spans="1:284" s="137" customFormat="1" ht="15.6">
      <c r="A140" s="384" t="s">
        <v>263</v>
      </c>
      <c r="B140" s="384"/>
      <c r="C140" s="303" t="s">
        <v>216</v>
      </c>
      <c r="D140" s="180">
        <v>50.89</v>
      </c>
      <c r="E140" s="180">
        <v>42.33</v>
      </c>
      <c r="F140" s="180">
        <v>36.950000000000003</v>
      </c>
      <c r="G140" s="180">
        <v>25.28</v>
      </c>
      <c r="H140" s="180">
        <v>20.73</v>
      </c>
      <c r="I140" s="180">
        <v>16.46</v>
      </c>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139"/>
      <c r="BA140" s="139"/>
      <c r="BB140" s="139"/>
      <c r="BC140" s="139"/>
      <c r="BD140" s="139"/>
      <c r="BE140" s="139"/>
      <c r="BF140" s="139"/>
      <c r="BG140" s="139"/>
      <c r="BH140" s="139"/>
      <c r="BI140" s="139"/>
      <c r="BJ140" s="139"/>
      <c r="BK140" s="139"/>
      <c r="BL140" s="139"/>
      <c r="BM140" s="139"/>
      <c r="BN140" s="139"/>
      <c r="BO140" s="139"/>
      <c r="BP140" s="139"/>
      <c r="BQ140" s="139"/>
      <c r="BR140" s="139"/>
      <c r="BS140" s="139"/>
      <c r="BT140" s="139"/>
      <c r="BU140" s="139"/>
      <c r="BV140" s="139"/>
      <c r="BW140" s="139"/>
      <c r="BX140" s="139"/>
      <c r="BY140" s="139"/>
      <c r="BZ140" s="139"/>
      <c r="CA140" s="139"/>
      <c r="CB140" s="139"/>
      <c r="CC140" s="139"/>
      <c r="CD140" s="139"/>
      <c r="CE140" s="139"/>
      <c r="CF140" s="139"/>
      <c r="CG140" s="139"/>
      <c r="CH140" s="139"/>
      <c r="CI140" s="139"/>
      <c r="CJ140" s="139"/>
      <c r="CK140" s="139"/>
      <c r="CL140" s="139"/>
      <c r="CM140" s="139"/>
      <c r="CN140" s="139"/>
      <c r="CO140" s="139"/>
      <c r="CP140" s="139"/>
      <c r="CQ140" s="139"/>
      <c r="CR140" s="139"/>
      <c r="CS140" s="139"/>
      <c r="CT140" s="139"/>
      <c r="CU140" s="139"/>
      <c r="CV140" s="139"/>
      <c r="CW140" s="139"/>
      <c r="CX140" s="139"/>
      <c r="CY140" s="139"/>
      <c r="CZ140" s="139"/>
      <c r="DA140" s="139"/>
      <c r="DB140" s="139"/>
      <c r="DC140" s="139"/>
      <c r="DD140" s="139"/>
      <c r="DE140" s="139"/>
      <c r="DF140" s="139"/>
      <c r="DG140" s="139"/>
      <c r="DH140" s="139"/>
      <c r="DI140" s="139"/>
      <c r="DJ140" s="139"/>
      <c r="DK140" s="139"/>
      <c r="DL140" s="139"/>
      <c r="DM140" s="139"/>
      <c r="DN140" s="139"/>
      <c r="DO140" s="139"/>
      <c r="DP140" s="139"/>
      <c r="DQ140" s="139"/>
      <c r="DR140" s="139"/>
      <c r="DS140" s="139"/>
      <c r="DT140" s="139"/>
      <c r="DU140" s="139"/>
      <c r="DV140" s="139"/>
      <c r="DW140" s="139"/>
      <c r="DX140" s="139"/>
      <c r="DY140" s="139"/>
      <c r="DZ140" s="139"/>
      <c r="EA140" s="139"/>
      <c r="EB140" s="139"/>
      <c r="EC140" s="139"/>
      <c r="ED140" s="139"/>
      <c r="EE140" s="139"/>
      <c r="EF140" s="139"/>
      <c r="EG140" s="139"/>
      <c r="EH140" s="139"/>
      <c r="EI140" s="139"/>
      <c r="EJ140" s="139"/>
      <c r="EK140" s="139"/>
      <c r="EL140" s="139"/>
      <c r="EM140" s="139"/>
      <c r="EN140" s="139"/>
      <c r="EO140" s="139"/>
      <c r="EP140" s="139"/>
      <c r="EQ140" s="139"/>
      <c r="ER140" s="139"/>
      <c r="ES140" s="139"/>
      <c r="ET140" s="139"/>
      <c r="EU140" s="139"/>
      <c r="EV140" s="139"/>
      <c r="EW140" s="139"/>
      <c r="EX140" s="139"/>
      <c r="EY140" s="139"/>
      <c r="EZ140" s="139"/>
      <c r="FA140" s="139"/>
      <c r="FB140" s="139"/>
      <c r="FC140" s="139"/>
      <c r="FD140" s="139"/>
      <c r="FE140" s="139"/>
      <c r="FF140" s="139"/>
      <c r="FG140" s="139"/>
      <c r="FH140" s="139"/>
      <c r="FI140" s="139"/>
      <c r="FJ140" s="139"/>
      <c r="FK140" s="139"/>
      <c r="FL140" s="139"/>
      <c r="FM140" s="139"/>
      <c r="FN140" s="139"/>
      <c r="FO140" s="139"/>
      <c r="FP140" s="139"/>
      <c r="FQ140" s="139"/>
      <c r="FR140" s="139"/>
      <c r="FS140" s="139"/>
      <c r="FT140" s="139"/>
      <c r="FU140" s="139"/>
      <c r="FV140" s="139"/>
      <c r="FW140" s="139"/>
      <c r="FX140" s="139"/>
      <c r="FY140" s="139"/>
      <c r="FZ140" s="139"/>
      <c r="GA140" s="139"/>
      <c r="GB140" s="139"/>
      <c r="GC140" s="139"/>
      <c r="GD140" s="139"/>
      <c r="GE140" s="139"/>
      <c r="GF140" s="139"/>
      <c r="GG140" s="139"/>
      <c r="GH140" s="139"/>
      <c r="GI140" s="139"/>
      <c r="GJ140" s="139"/>
      <c r="GK140" s="139"/>
      <c r="GL140" s="139"/>
      <c r="GM140" s="139"/>
      <c r="GN140" s="139"/>
      <c r="GO140" s="139"/>
      <c r="GP140" s="139"/>
      <c r="GQ140" s="139"/>
      <c r="GR140" s="139"/>
      <c r="GS140" s="139"/>
      <c r="GT140" s="139"/>
      <c r="GU140" s="139"/>
      <c r="GV140" s="139"/>
      <c r="GW140" s="139"/>
      <c r="GX140" s="139"/>
      <c r="GY140" s="139"/>
      <c r="GZ140" s="139"/>
      <c r="HA140" s="139"/>
      <c r="HB140" s="139"/>
      <c r="HC140" s="139"/>
      <c r="HD140" s="139"/>
      <c r="HE140" s="139"/>
      <c r="HF140" s="139"/>
      <c r="HG140" s="139"/>
      <c r="HH140" s="139"/>
      <c r="HI140" s="139"/>
      <c r="HJ140" s="139"/>
      <c r="HK140" s="139"/>
      <c r="HL140" s="139"/>
      <c r="HM140" s="139"/>
      <c r="HN140" s="139"/>
      <c r="HO140" s="139"/>
      <c r="HP140" s="139"/>
      <c r="HQ140" s="139"/>
      <c r="HR140" s="139"/>
      <c r="HS140" s="139"/>
      <c r="HT140" s="139"/>
      <c r="HU140" s="139"/>
      <c r="HV140" s="139"/>
      <c r="HW140" s="139"/>
      <c r="HX140" s="139"/>
      <c r="HY140" s="139"/>
      <c r="HZ140" s="139"/>
      <c r="IA140" s="139"/>
      <c r="IB140" s="139"/>
      <c r="IC140" s="139"/>
      <c r="ID140" s="139"/>
      <c r="IE140" s="139"/>
      <c r="IF140" s="139"/>
      <c r="IG140" s="139"/>
      <c r="IH140" s="139"/>
      <c r="II140" s="139"/>
      <c r="IJ140" s="139"/>
      <c r="IK140" s="139"/>
      <c r="IL140" s="139"/>
      <c r="IM140" s="139"/>
      <c r="IN140" s="139"/>
      <c r="IO140" s="139"/>
      <c r="IP140" s="139"/>
      <c r="IQ140" s="139"/>
      <c r="IR140" s="139"/>
      <c r="IS140" s="139"/>
      <c r="IT140" s="139"/>
      <c r="IU140" s="139"/>
      <c r="IV140" s="139"/>
      <c r="IW140" s="139"/>
      <c r="IX140" s="139"/>
      <c r="IY140" s="139"/>
      <c r="IZ140" s="139"/>
      <c r="JA140" s="139"/>
      <c r="JB140" s="139"/>
      <c r="JC140" s="139"/>
      <c r="JD140" s="139"/>
      <c r="JE140" s="139"/>
      <c r="JF140" s="139"/>
      <c r="JG140" s="139"/>
      <c r="JH140" s="139"/>
      <c r="JI140" s="139"/>
      <c r="JJ140" s="139"/>
      <c r="JK140" s="139"/>
      <c r="JL140" s="139"/>
      <c r="JM140" s="139"/>
      <c r="JN140" s="139"/>
      <c r="JO140" s="139"/>
      <c r="JP140" s="139"/>
      <c r="JQ140" s="139"/>
      <c r="JR140" s="139"/>
      <c r="JS140" s="139"/>
      <c r="JT140" s="139"/>
      <c r="JU140" s="139"/>
      <c r="JV140" s="139"/>
      <c r="JW140" s="139"/>
      <c r="JX140" s="139"/>
    </row>
    <row r="141" spans="1:284" ht="15" thickBot="1">
      <c r="A141" s="387" t="s">
        <v>264</v>
      </c>
      <c r="B141" s="387"/>
      <c r="C141" s="304" t="s">
        <v>3</v>
      </c>
      <c r="D141" s="105">
        <v>24.45</v>
      </c>
      <c r="E141" s="105">
        <v>23.855951307484201</v>
      </c>
      <c r="F141" s="105">
        <v>23.1</v>
      </c>
      <c r="G141" s="105">
        <v>22.11</v>
      </c>
      <c r="H141" s="146">
        <v>21.29</v>
      </c>
      <c r="I141" s="146">
        <v>19.13</v>
      </c>
    </row>
    <row r="142" spans="1:284" ht="23.25" customHeight="1" thickTop="1">
      <c r="A142" s="388"/>
      <c r="B142" s="388"/>
      <c r="C142" s="388"/>
      <c r="D142" s="388"/>
      <c r="E142" s="388"/>
      <c r="F142" s="388"/>
      <c r="G142" s="388"/>
    </row>
    <row r="143" spans="1:284">
      <c r="A143" s="183"/>
      <c r="D143" s="236"/>
    </row>
    <row r="144" spans="1:284" ht="16.2" thickBot="1">
      <c r="A144" s="371" t="s">
        <v>265</v>
      </c>
      <c r="B144" s="371"/>
      <c r="C144" s="371"/>
      <c r="D144" s="371"/>
      <c r="E144" s="371"/>
      <c r="F144" s="371"/>
      <c r="G144" s="371"/>
      <c r="I144" s="197"/>
      <c r="J144" s="197"/>
      <c r="K144" s="197"/>
    </row>
    <row r="145" spans="1:12" ht="15" thickTop="1">
      <c r="A145" s="381" t="s">
        <v>211</v>
      </c>
      <c r="B145" s="381"/>
      <c r="C145" s="301" t="s">
        <v>235</v>
      </c>
      <c r="D145" s="142">
        <v>2024</v>
      </c>
      <c r="E145" s="142">
        <v>2023</v>
      </c>
      <c r="F145" s="142">
        <v>2022</v>
      </c>
      <c r="G145" s="142">
        <v>2021</v>
      </c>
      <c r="H145" s="142">
        <v>2020</v>
      </c>
      <c r="I145" s="142">
        <v>2019</v>
      </c>
    </row>
    <row r="146" spans="1:12">
      <c r="A146" s="382" t="s">
        <v>266</v>
      </c>
      <c r="B146" s="382"/>
      <c r="C146" s="298" t="s">
        <v>184</v>
      </c>
      <c r="D146" s="105">
        <f>SUM(D147:D150)</f>
        <v>284861.58046000003</v>
      </c>
      <c r="E146" s="105">
        <v>160885.77720000001</v>
      </c>
      <c r="F146" s="105">
        <v>320813.40000000002</v>
      </c>
      <c r="G146" s="105">
        <v>357214.01</v>
      </c>
      <c r="H146" s="105">
        <v>279286.75</v>
      </c>
      <c r="I146" s="105">
        <v>414012.78</v>
      </c>
      <c r="J146" s="233"/>
    </row>
    <row r="147" spans="1:12">
      <c r="A147" s="383" t="s">
        <v>255</v>
      </c>
      <c r="B147" s="384"/>
      <c r="C147" s="298" t="s">
        <v>184</v>
      </c>
      <c r="D147" s="105">
        <v>182661.674</v>
      </c>
      <c r="E147" s="105">
        <v>5478.6139999999996</v>
      </c>
      <c r="F147" s="105">
        <v>1827.42</v>
      </c>
      <c r="G147" s="105">
        <v>42097.84</v>
      </c>
      <c r="H147" s="105">
        <v>25.06</v>
      </c>
      <c r="I147" s="105">
        <v>24.6</v>
      </c>
    </row>
    <row r="148" spans="1:12">
      <c r="A148" s="383" t="s">
        <v>256</v>
      </c>
      <c r="B148" s="384"/>
      <c r="C148" s="298" t="s">
        <v>184</v>
      </c>
      <c r="D148" s="105">
        <v>29756.60138</v>
      </c>
      <c r="E148" s="105">
        <v>73325.685320000004</v>
      </c>
      <c r="F148" s="105">
        <v>153484.29999999999</v>
      </c>
      <c r="G148" s="105">
        <v>79617.899999999994</v>
      </c>
      <c r="H148" s="105">
        <v>64747.03</v>
      </c>
      <c r="I148" s="105">
        <v>65294.27</v>
      </c>
    </row>
    <row r="149" spans="1:12">
      <c r="A149" s="383" t="s">
        <v>257</v>
      </c>
      <c r="B149" s="384"/>
      <c r="C149" s="298" t="s">
        <v>184</v>
      </c>
      <c r="D149" s="105">
        <v>69289.404299999995</v>
      </c>
      <c r="E149" s="105">
        <v>76072.019</v>
      </c>
      <c r="F149" s="105">
        <v>21190.37</v>
      </c>
      <c r="G149" s="105">
        <v>228658.34</v>
      </c>
      <c r="H149" s="105">
        <v>212373.35</v>
      </c>
      <c r="I149" s="105">
        <v>345905.39</v>
      </c>
    </row>
    <row r="150" spans="1:12">
      <c r="A150" s="383" t="s">
        <v>258</v>
      </c>
      <c r="B150" s="384"/>
      <c r="C150" s="298" t="s">
        <v>184</v>
      </c>
      <c r="D150" s="105">
        <v>3153.9007799999999</v>
      </c>
      <c r="E150" s="105">
        <v>6009.45885</v>
      </c>
      <c r="F150" s="105">
        <v>144311.31</v>
      </c>
      <c r="G150" s="105">
        <v>6839.93</v>
      </c>
      <c r="H150" s="105">
        <v>2141.31</v>
      </c>
      <c r="I150" s="105">
        <v>2788.52</v>
      </c>
    </row>
    <row r="151" spans="1:12">
      <c r="A151" s="382" t="s">
        <v>267</v>
      </c>
      <c r="B151" s="382"/>
      <c r="C151" s="298" t="s">
        <v>3</v>
      </c>
      <c r="D151" s="277">
        <v>74.569999999999993</v>
      </c>
      <c r="E151" s="105">
        <v>48.98</v>
      </c>
      <c r="F151" s="105">
        <v>48.41</v>
      </c>
      <c r="G151" s="105">
        <v>34.07</v>
      </c>
      <c r="H151" s="105">
        <v>23.19</v>
      </c>
      <c r="I151" s="105">
        <v>15.78</v>
      </c>
      <c r="J151" s="233"/>
    </row>
    <row r="152" spans="1:12" ht="14.4" customHeight="1" thickBot="1">
      <c r="A152" s="385" t="s">
        <v>268</v>
      </c>
      <c r="B152" s="385"/>
      <c r="C152" s="300" t="s">
        <v>217</v>
      </c>
      <c r="D152" s="97">
        <f>D146/(Economic!C7*100)</f>
        <v>0.93815577874180178</v>
      </c>
      <c r="E152" s="146">
        <v>0.55000000000000004</v>
      </c>
      <c r="F152" s="146">
        <v>1.19</v>
      </c>
      <c r="G152" s="146">
        <v>1.59</v>
      </c>
      <c r="H152" s="146">
        <v>1.63</v>
      </c>
      <c r="I152" s="146">
        <v>3.04</v>
      </c>
      <c r="J152" s="233"/>
    </row>
    <row r="153" spans="1:12" ht="15" thickTop="1">
      <c r="A153" s="139"/>
      <c r="B153" s="139"/>
      <c r="C153" s="139"/>
      <c r="D153" s="139"/>
      <c r="E153" s="139"/>
      <c r="F153" s="139"/>
      <c r="G153" s="139"/>
    </row>
    <row r="154" spans="1:12" ht="16.2" thickBot="1">
      <c r="A154" s="371" t="s">
        <v>269</v>
      </c>
      <c r="B154" s="371"/>
      <c r="C154" s="371"/>
      <c r="D154" s="371"/>
      <c r="E154" s="371"/>
      <c r="F154" s="371"/>
      <c r="G154" s="371"/>
    </row>
    <row r="155" spans="1:12" ht="15" thickTop="1">
      <c r="A155" s="381" t="s">
        <v>211</v>
      </c>
      <c r="B155" s="381"/>
      <c r="C155" s="301" t="s">
        <v>235</v>
      </c>
      <c r="D155" s="142">
        <v>2024</v>
      </c>
      <c r="E155" s="142">
        <v>2023</v>
      </c>
      <c r="F155" s="142">
        <v>2022</v>
      </c>
      <c r="G155" s="142">
        <v>2021</v>
      </c>
      <c r="H155" s="142">
        <v>2020</v>
      </c>
      <c r="I155" s="142">
        <v>2019</v>
      </c>
    </row>
    <row r="156" spans="1:12" ht="16.2">
      <c r="A156" s="378" t="s">
        <v>270</v>
      </c>
      <c r="B156" s="378"/>
      <c r="C156" s="298" t="s">
        <v>184</v>
      </c>
      <c r="D156" s="188">
        <v>668.59182895590902</v>
      </c>
      <c r="E156" s="188">
        <v>687.19</v>
      </c>
      <c r="F156" s="188">
        <v>802.22</v>
      </c>
      <c r="G156" s="188">
        <v>888.41</v>
      </c>
      <c r="H156" s="105">
        <v>768.81</v>
      </c>
      <c r="I156" s="105">
        <v>957.17</v>
      </c>
      <c r="J156" s="233"/>
      <c r="K156" s="233"/>
      <c r="L156" s="235"/>
    </row>
    <row r="157" spans="1:12" ht="16.2">
      <c r="A157" s="378" t="s">
        <v>271</v>
      </c>
      <c r="B157" s="378"/>
      <c r="C157" s="298" t="s">
        <v>184</v>
      </c>
      <c r="D157" s="188">
        <v>1401.88</v>
      </c>
      <c r="E157" s="188">
        <v>1348.22</v>
      </c>
      <c r="F157" s="188">
        <v>1248.7</v>
      </c>
      <c r="G157" s="188">
        <v>1483.64</v>
      </c>
      <c r="H157" s="105">
        <v>1344.86</v>
      </c>
      <c r="I157" s="105">
        <v>1380.713</v>
      </c>
      <c r="J157" s="233"/>
      <c r="K157" s="233"/>
      <c r="L157" s="235"/>
    </row>
    <row r="158" spans="1:12">
      <c r="A158" s="378" t="s">
        <v>272</v>
      </c>
      <c r="B158" s="378"/>
      <c r="C158" s="298" t="s">
        <v>184</v>
      </c>
      <c r="D158" s="105">
        <v>337.55610298680602</v>
      </c>
      <c r="E158" s="105">
        <v>611.51</v>
      </c>
      <c r="F158" s="105">
        <v>616.23</v>
      </c>
      <c r="G158" s="105">
        <v>754.3</v>
      </c>
      <c r="H158" s="105">
        <v>646.6</v>
      </c>
      <c r="I158" s="105">
        <v>643.5</v>
      </c>
      <c r="J158" s="233"/>
      <c r="K158" s="233"/>
      <c r="L158" s="235"/>
    </row>
    <row r="159" spans="1:12">
      <c r="A159" s="378" t="s">
        <v>273</v>
      </c>
      <c r="B159" s="378"/>
      <c r="C159" s="298" t="s">
        <v>184</v>
      </c>
      <c r="D159" s="105">
        <v>82.467309745563597</v>
      </c>
      <c r="E159" s="105">
        <v>78.55</v>
      </c>
      <c r="F159" s="105">
        <v>69.44</v>
      </c>
      <c r="G159" s="105">
        <v>76.91</v>
      </c>
      <c r="H159" s="105">
        <v>102.12</v>
      </c>
      <c r="I159" s="105">
        <v>48.38</v>
      </c>
    </row>
    <row r="160" spans="1:12">
      <c r="A160" s="378" t="s">
        <v>274</v>
      </c>
      <c r="B160" s="378"/>
      <c r="C160" s="298" t="s">
        <v>184</v>
      </c>
      <c r="D160" s="105">
        <v>1</v>
      </c>
      <c r="E160" s="105">
        <v>2.0099999999999998</v>
      </c>
      <c r="F160" s="105">
        <v>1.07</v>
      </c>
      <c r="G160" s="105">
        <v>0.22</v>
      </c>
      <c r="H160" s="105">
        <v>0.12</v>
      </c>
      <c r="I160" s="105">
        <v>0.19</v>
      </c>
    </row>
    <row r="161" spans="1:9">
      <c r="A161" s="378" t="s">
        <v>275</v>
      </c>
      <c r="B161" s="378"/>
      <c r="C161" s="298" t="s">
        <v>184</v>
      </c>
      <c r="D161" s="105">
        <v>5.2848022643133303</v>
      </c>
      <c r="E161" s="105">
        <v>0.87</v>
      </c>
      <c r="F161" s="105">
        <v>0.34</v>
      </c>
      <c r="G161" s="105">
        <v>1</v>
      </c>
      <c r="H161" s="105">
        <v>0.33</v>
      </c>
      <c r="I161" s="105">
        <v>0.01</v>
      </c>
    </row>
    <row r="162" spans="1:9">
      <c r="A162" s="378" t="s">
        <v>276</v>
      </c>
      <c r="B162" s="378"/>
      <c r="C162" s="298" t="s">
        <v>184</v>
      </c>
      <c r="D162" s="189">
        <v>0.23182004286066701</v>
      </c>
      <c r="E162" s="189">
        <v>1.25</v>
      </c>
      <c r="F162" s="189">
        <v>0.01</v>
      </c>
      <c r="G162" s="189">
        <v>0</v>
      </c>
      <c r="H162" s="105">
        <v>0.01</v>
      </c>
      <c r="I162" s="45" t="s">
        <v>0</v>
      </c>
    </row>
    <row r="163" spans="1:9">
      <c r="A163" s="378" t="s">
        <v>277</v>
      </c>
      <c r="B163" s="378"/>
      <c r="C163" s="298" t="s">
        <v>184</v>
      </c>
      <c r="D163" s="105">
        <v>0.87158366568437196</v>
      </c>
      <c r="E163" s="105">
        <v>0.8</v>
      </c>
      <c r="F163" s="105">
        <v>1.1100000000000001</v>
      </c>
      <c r="G163" s="105">
        <v>1.28</v>
      </c>
      <c r="H163" s="105">
        <v>0.97</v>
      </c>
      <c r="I163" s="105">
        <v>1.08</v>
      </c>
    </row>
    <row r="164" spans="1:9">
      <c r="A164" s="378" t="s">
        <v>278</v>
      </c>
      <c r="B164" s="378"/>
      <c r="C164" s="298" t="s">
        <v>184</v>
      </c>
      <c r="D164" s="105">
        <v>0.70748219161995296</v>
      </c>
      <c r="E164" s="105">
        <v>0.85</v>
      </c>
      <c r="F164" s="105">
        <v>0.77</v>
      </c>
      <c r="G164" s="105">
        <v>0.83</v>
      </c>
      <c r="H164" s="105">
        <v>0.76</v>
      </c>
      <c r="I164" s="105">
        <v>0.91</v>
      </c>
    </row>
    <row r="165" spans="1:9">
      <c r="A165" s="378" t="s">
        <v>279</v>
      </c>
      <c r="B165" s="378"/>
      <c r="C165" s="298" t="s">
        <v>184</v>
      </c>
      <c r="D165" s="105">
        <v>5.74569970153E-2</v>
      </c>
      <c r="E165" s="105">
        <v>0.04</v>
      </c>
      <c r="F165" s="105">
        <v>3.4000000000000002E-2</v>
      </c>
      <c r="G165" s="105">
        <v>0.1</v>
      </c>
      <c r="H165" s="105">
        <v>0.02</v>
      </c>
      <c r="I165" s="105">
        <v>0.02</v>
      </c>
    </row>
    <row r="166" spans="1:9" ht="14.4" customHeight="1" thickBot="1">
      <c r="A166" s="379" t="s">
        <v>280</v>
      </c>
      <c r="B166" s="379"/>
      <c r="C166" s="300" t="s">
        <v>184</v>
      </c>
      <c r="D166" s="97" t="s">
        <v>0</v>
      </c>
      <c r="E166" s="146">
        <v>0.51</v>
      </c>
      <c r="F166" s="146">
        <v>0.84</v>
      </c>
      <c r="G166" s="146">
        <v>0.19</v>
      </c>
      <c r="H166" s="146">
        <v>0.22</v>
      </c>
      <c r="I166" s="62" t="s">
        <v>0</v>
      </c>
    </row>
    <row r="167" spans="1:9" ht="15" thickTop="1">
      <c r="A167" s="380" t="s">
        <v>281</v>
      </c>
      <c r="B167" s="380"/>
      <c r="C167" s="380"/>
      <c r="D167" s="380"/>
      <c r="E167" s="380"/>
      <c r="F167" s="380"/>
      <c r="G167" s="380"/>
    </row>
    <row r="168" spans="1:9">
      <c r="A168" s="366" t="s">
        <v>282</v>
      </c>
      <c r="B168" s="366"/>
      <c r="C168" s="366"/>
      <c r="D168" s="366"/>
      <c r="E168" s="366"/>
      <c r="F168" s="366"/>
      <c r="G168" s="366"/>
      <c r="H168" s="366"/>
    </row>
    <row r="169" spans="1:9">
      <c r="A169" s="366" t="s">
        <v>283</v>
      </c>
      <c r="B169" s="366"/>
      <c r="C169" s="366"/>
      <c r="D169" s="366"/>
      <c r="E169" s="366"/>
      <c r="F169" s="366"/>
      <c r="G169" s="366"/>
      <c r="H169" s="366"/>
    </row>
    <row r="170" spans="1:9" ht="22.8" customHeight="1">
      <c r="A170" s="367" t="s">
        <v>284</v>
      </c>
      <c r="B170" s="367"/>
      <c r="C170" s="367"/>
      <c r="D170" s="367"/>
      <c r="E170" s="367"/>
      <c r="F170" s="367"/>
      <c r="G170" s="367"/>
      <c r="H170" s="367"/>
      <c r="I170" s="367"/>
    </row>
    <row r="171" spans="1:9">
      <c r="A171" s="183"/>
    </row>
    <row r="172" spans="1:9" ht="16.2" thickBot="1">
      <c r="A172" s="371" t="s">
        <v>285</v>
      </c>
      <c r="B172" s="371"/>
      <c r="C172" s="371"/>
      <c r="D172" s="371"/>
      <c r="E172" s="371"/>
    </row>
    <row r="173" spans="1:9" ht="15" thickTop="1">
      <c r="A173" s="372" t="s">
        <v>211</v>
      </c>
      <c r="B173" s="372"/>
      <c r="C173" s="372"/>
      <c r="D173" s="142">
        <v>2024</v>
      </c>
      <c r="E173" s="142">
        <v>2023</v>
      </c>
      <c r="F173" s="142">
        <v>2022</v>
      </c>
      <c r="G173" s="142">
        <v>2021</v>
      </c>
      <c r="H173" s="138"/>
      <c r="I173" s="138"/>
    </row>
    <row r="174" spans="1:9">
      <c r="A174" s="369" t="s">
        <v>287</v>
      </c>
      <c r="B174" s="369"/>
      <c r="C174" s="369"/>
      <c r="D174" s="227">
        <v>61</v>
      </c>
      <c r="E174" s="190">
        <v>60</v>
      </c>
      <c r="F174" s="190">
        <v>60</v>
      </c>
      <c r="G174" s="190">
        <v>52</v>
      </c>
      <c r="H174" s="138"/>
      <c r="I174" s="138"/>
    </row>
    <row r="175" spans="1:9">
      <c r="A175" s="369" t="s">
        <v>288</v>
      </c>
      <c r="B175" s="369"/>
      <c r="C175" s="369"/>
      <c r="D175" s="227">
        <v>37</v>
      </c>
      <c r="E175" s="190">
        <v>37</v>
      </c>
      <c r="F175" s="190">
        <v>33</v>
      </c>
      <c r="G175" s="190">
        <v>37</v>
      </c>
      <c r="H175" s="138"/>
      <c r="I175" s="138"/>
    </row>
    <row r="176" spans="1:9" ht="15" thickBot="1">
      <c r="A176" s="370" t="s">
        <v>289</v>
      </c>
      <c r="B176" s="370"/>
      <c r="C176" s="370"/>
      <c r="D176" s="191">
        <v>0</v>
      </c>
      <c r="E176" s="191">
        <v>0</v>
      </c>
      <c r="F176" s="191">
        <v>0</v>
      </c>
      <c r="G176" s="191">
        <v>0</v>
      </c>
      <c r="H176" s="138"/>
      <c r="I176" s="138"/>
    </row>
    <row r="177" spans="1:9" ht="15" thickTop="1">
      <c r="A177" s="192"/>
      <c r="B177" s="192"/>
      <c r="C177" s="192"/>
      <c r="D177" s="192"/>
      <c r="E177" s="193"/>
    </row>
    <row r="178" spans="1:9" ht="16.2" thickBot="1">
      <c r="A178" s="371" t="s">
        <v>286</v>
      </c>
      <c r="B178" s="371"/>
      <c r="C178" s="371"/>
      <c r="D178" s="371"/>
      <c r="E178" s="371"/>
    </row>
    <row r="179" spans="1:9" ht="15" thickTop="1">
      <c r="A179" s="372" t="s">
        <v>211</v>
      </c>
      <c r="B179" s="372"/>
      <c r="C179" s="372"/>
      <c r="D179" s="142">
        <v>2024</v>
      </c>
      <c r="E179" s="142">
        <v>2023</v>
      </c>
      <c r="F179" s="142">
        <v>2022</v>
      </c>
      <c r="G179" s="142">
        <v>2021</v>
      </c>
      <c r="H179" s="138"/>
      <c r="I179" s="138"/>
    </row>
    <row r="180" spans="1:9" ht="14.4" customHeight="1">
      <c r="A180" s="369" t="s">
        <v>290</v>
      </c>
      <c r="B180" s="369"/>
      <c r="C180" s="369"/>
      <c r="D180" s="283">
        <v>1</v>
      </c>
      <c r="E180" s="284">
        <v>0.97499999999999998</v>
      </c>
      <c r="F180" s="194">
        <v>0.97499999999999998</v>
      </c>
      <c r="G180" s="194">
        <v>0.875</v>
      </c>
      <c r="H180" s="138"/>
      <c r="I180" s="138"/>
    </row>
    <row r="181" spans="1:9" ht="15" thickBot="1">
      <c r="A181" s="370" t="s">
        <v>291</v>
      </c>
      <c r="B181" s="370"/>
      <c r="C181" s="370"/>
      <c r="D181" s="285">
        <v>1</v>
      </c>
      <c r="E181" s="285">
        <v>1</v>
      </c>
      <c r="F181" s="196">
        <v>0.95599999999999996</v>
      </c>
      <c r="G181" s="195">
        <v>0.92500000000000004</v>
      </c>
      <c r="H181" s="138"/>
      <c r="I181" s="138"/>
    </row>
    <row r="182" spans="1:9" ht="26.4" customHeight="1" thickTop="1">
      <c r="A182" s="368" t="s">
        <v>292</v>
      </c>
      <c r="B182" s="368"/>
      <c r="C182" s="368"/>
      <c r="D182" s="368"/>
      <c r="E182" s="368"/>
      <c r="F182" s="368"/>
      <c r="G182" s="368"/>
    </row>
  </sheetData>
  <mergeCells count="161">
    <mergeCell ref="A17:B17"/>
    <mergeCell ref="A14:B14"/>
    <mergeCell ref="A15:B15"/>
    <mergeCell ref="A16:B16"/>
    <mergeCell ref="A18:B18"/>
    <mergeCell ref="A19:G19"/>
    <mergeCell ref="A20:G20"/>
    <mergeCell ref="A21:G21"/>
    <mergeCell ref="A1:H1"/>
    <mergeCell ref="A5:B5"/>
    <mergeCell ref="A6:B6"/>
    <mergeCell ref="A7:B7"/>
    <mergeCell ref="A8:B8"/>
    <mergeCell ref="A9:B9"/>
    <mergeCell ref="A12:B12"/>
    <mergeCell ref="A13:B13"/>
    <mergeCell ref="A4:H4"/>
    <mergeCell ref="A11:H11"/>
    <mergeCell ref="A23:G23"/>
    <mergeCell ref="A24:G24"/>
    <mergeCell ref="A26:G26"/>
    <mergeCell ref="A27:B27"/>
    <mergeCell ref="A41:B41"/>
    <mergeCell ref="A42:B42"/>
    <mergeCell ref="A43:B43"/>
    <mergeCell ref="A44:B44"/>
    <mergeCell ref="A25:G25"/>
    <mergeCell ref="A40:H40"/>
    <mergeCell ref="A45:B45"/>
    <mergeCell ref="A46:B46"/>
    <mergeCell ref="A47:B47"/>
    <mergeCell ref="A48:B48"/>
    <mergeCell ref="A49:B49"/>
    <mergeCell ref="A50:B50"/>
    <mergeCell ref="A51:B51"/>
    <mergeCell ref="A53:B53"/>
    <mergeCell ref="A52:H52"/>
    <mergeCell ref="A54:B54"/>
    <mergeCell ref="A55:B55"/>
    <mergeCell ref="A56:B56"/>
    <mergeCell ref="A57:B57"/>
    <mergeCell ref="A58:B58"/>
    <mergeCell ref="A59:B59"/>
    <mergeCell ref="A60:B60"/>
    <mergeCell ref="A61:B61"/>
    <mergeCell ref="A62:B62"/>
    <mergeCell ref="A63:B63"/>
    <mergeCell ref="A67:B67"/>
    <mergeCell ref="A68:B68"/>
    <mergeCell ref="A69:B69"/>
    <mergeCell ref="A71:B71"/>
    <mergeCell ref="A72:B72"/>
    <mergeCell ref="A73:B73"/>
    <mergeCell ref="A64:H64"/>
    <mergeCell ref="A70:H70"/>
    <mergeCell ref="A74:B74"/>
    <mergeCell ref="A75:B75"/>
    <mergeCell ref="A76:D76"/>
    <mergeCell ref="A77:G77"/>
    <mergeCell ref="A78:G78"/>
    <mergeCell ref="A79:G79"/>
    <mergeCell ref="A80:E80"/>
    <mergeCell ref="A81:G81"/>
    <mergeCell ref="A82:B82"/>
    <mergeCell ref="A83:B83"/>
    <mergeCell ref="A84:B84"/>
    <mergeCell ref="A85:B85"/>
    <mergeCell ref="A86:B86"/>
    <mergeCell ref="A88:B88"/>
    <mergeCell ref="A89:B89"/>
    <mergeCell ref="A91:B91"/>
    <mergeCell ref="A87:H87"/>
    <mergeCell ref="A90:H90"/>
    <mergeCell ref="A92:B92"/>
    <mergeCell ref="A93:B93"/>
    <mergeCell ref="A95:B95"/>
    <mergeCell ref="A96:B96"/>
    <mergeCell ref="A98:B98"/>
    <mergeCell ref="A99:B99"/>
    <mergeCell ref="A100:B100"/>
    <mergeCell ref="A94:H94"/>
    <mergeCell ref="A97:H97"/>
    <mergeCell ref="A102:B102"/>
    <mergeCell ref="A103:B103"/>
    <mergeCell ref="A109:B109"/>
    <mergeCell ref="A111:B111"/>
    <mergeCell ref="A112:B112"/>
    <mergeCell ref="A101:H101"/>
    <mergeCell ref="A105:I105"/>
    <mergeCell ref="A107:I107"/>
    <mergeCell ref="A108:H108"/>
    <mergeCell ref="A110:H110"/>
    <mergeCell ref="A113:B113"/>
    <mergeCell ref="A114:B114"/>
    <mergeCell ref="A116:B116"/>
    <mergeCell ref="A117:B117"/>
    <mergeCell ref="A118:B118"/>
    <mergeCell ref="A119:B119"/>
    <mergeCell ref="A115:H115"/>
    <mergeCell ref="A120:I120"/>
    <mergeCell ref="A122:H122"/>
    <mergeCell ref="A123:B123"/>
    <mergeCell ref="A124:B124"/>
    <mergeCell ref="A125:B125"/>
    <mergeCell ref="A126:B126"/>
    <mergeCell ref="A127:B127"/>
    <mergeCell ref="A129:G129"/>
    <mergeCell ref="A130:B130"/>
    <mergeCell ref="A131:B131"/>
    <mergeCell ref="A132:B132"/>
    <mergeCell ref="A133:B133"/>
    <mergeCell ref="A134:B134"/>
    <mergeCell ref="A135:B135"/>
    <mergeCell ref="A136:B136"/>
    <mergeCell ref="A137:B137"/>
    <mergeCell ref="A139:B139"/>
    <mergeCell ref="A140:B140"/>
    <mergeCell ref="A141:B141"/>
    <mergeCell ref="A142:G142"/>
    <mergeCell ref="A138:H138"/>
    <mergeCell ref="A155:B155"/>
    <mergeCell ref="A156:B156"/>
    <mergeCell ref="A157:B157"/>
    <mergeCell ref="A158:B158"/>
    <mergeCell ref="A159:B159"/>
    <mergeCell ref="A160:B160"/>
    <mergeCell ref="A161:B161"/>
    <mergeCell ref="A162:B162"/>
    <mergeCell ref="A144:G144"/>
    <mergeCell ref="A145:B145"/>
    <mergeCell ref="A146:B146"/>
    <mergeCell ref="A147:B147"/>
    <mergeCell ref="A148:B148"/>
    <mergeCell ref="A149:B149"/>
    <mergeCell ref="A150:B150"/>
    <mergeCell ref="A151:B151"/>
    <mergeCell ref="A152:B152"/>
    <mergeCell ref="A168:H168"/>
    <mergeCell ref="A169:H169"/>
    <mergeCell ref="A170:I170"/>
    <mergeCell ref="A106:I106"/>
    <mergeCell ref="A22:G22"/>
    <mergeCell ref="A182:G182"/>
    <mergeCell ref="A174:C174"/>
    <mergeCell ref="A175:C175"/>
    <mergeCell ref="A176:C176"/>
    <mergeCell ref="A178:E178"/>
    <mergeCell ref="A179:C179"/>
    <mergeCell ref="A180:C180"/>
    <mergeCell ref="A181:C181"/>
    <mergeCell ref="A28:A33"/>
    <mergeCell ref="A34:A39"/>
    <mergeCell ref="A65:B66"/>
    <mergeCell ref="A163:B163"/>
    <mergeCell ref="A164:B164"/>
    <mergeCell ref="A165:B165"/>
    <mergeCell ref="A166:B166"/>
    <mergeCell ref="A167:G167"/>
    <mergeCell ref="A172:E172"/>
    <mergeCell ref="A173:C173"/>
    <mergeCell ref="A154:G154"/>
  </mergeCells>
  <phoneticPr fontId="4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U135"/>
  <sheetViews>
    <sheetView zoomScaleNormal="100" workbookViewId="0">
      <selection activeCell="B126" sqref="B126"/>
    </sheetView>
  </sheetViews>
  <sheetFormatPr defaultColWidth="9.109375" defaultRowHeight="14.4"/>
  <cols>
    <col min="1" max="1" width="55.44140625" style="38" customWidth="1"/>
    <col min="2" max="2" width="17" style="38" customWidth="1"/>
    <col min="3" max="3" width="28" style="38" customWidth="1"/>
    <col min="4" max="4" width="20" style="38" customWidth="1"/>
    <col min="5" max="5" width="21.44140625" style="38" customWidth="1"/>
    <col min="6" max="6" width="20" style="38" customWidth="1"/>
    <col min="7" max="7" width="22.88671875" style="39" customWidth="1"/>
    <col min="8" max="8" width="13.21875" style="39" customWidth="1"/>
    <col min="9" max="16384" width="9.109375" style="39"/>
  </cols>
  <sheetData>
    <row r="1" spans="1:10" ht="36" customHeight="1">
      <c r="A1" s="422" t="str">
        <f>Environmental!A1</f>
        <v>Zijin Mining 2024 ESG Performance Data</v>
      </c>
      <c r="B1" s="422"/>
      <c r="C1" s="422"/>
      <c r="D1" s="422"/>
      <c r="E1" s="422"/>
      <c r="F1" s="422"/>
      <c r="G1" s="2" t="str">
        <f>Environmental!I1</f>
        <v>Last Update:2025/3/21</v>
      </c>
    </row>
    <row r="2" spans="1:10" ht="25.8">
      <c r="A2" s="1" t="s">
        <v>293</v>
      </c>
      <c r="B2" s="1"/>
      <c r="C2" s="1"/>
      <c r="D2" s="1"/>
      <c r="E2" s="1"/>
      <c r="F2" s="1"/>
    </row>
    <row r="3" spans="1:10" ht="20.399999999999999">
      <c r="A3" s="65"/>
      <c r="B3" s="65"/>
      <c r="C3" s="65"/>
      <c r="D3" s="238"/>
      <c r="E3" s="65"/>
      <c r="F3" s="65"/>
    </row>
    <row r="4" spans="1:10" ht="15" thickBot="1">
      <c r="A4" s="308" t="s">
        <v>295</v>
      </c>
      <c r="B4" s="308"/>
      <c r="C4" s="308"/>
      <c r="D4" s="308"/>
      <c r="E4" s="308"/>
      <c r="F4" s="308"/>
    </row>
    <row r="5" spans="1:10" ht="15" thickTop="1">
      <c r="A5" s="301" t="s">
        <v>211</v>
      </c>
      <c r="B5" s="301" t="s">
        <v>235</v>
      </c>
      <c r="C5" s="41">
        <v>2024</v>
      </c>
      <c r="D5" s="41">
        <v>2023</v>
      </c>
      <c r="E5" s="41">
        <v>2022</v>
      </c>
      <c r="F5" s="41">
        <v>2021</v>
      </c>
      <c r="G5" s="41">
        <v>2020</v>
      </c>
      <c r="H5" s="41">
        <v>2019</v>
      </c>
    </row>
    <row r="6" spans="1:10">
      <c r="A6" s="389" t="s">
        <v>297</v>
      </c>
      <c r="B6" s="389"/>
      <c r="C6" s="389"/>
      <c r="D6" s="389"/>
      <c r="E6" s="389"/>
      <c r="F6" s="389"/>
      <c r="G6" s="389"/>
      <c r="H6" s="294"/>
    </row>
    <row r="7" spans="1:10">
      <c r="A7" s="291" t="s">
        <v>300</v>
      </c>
      <c r="B7" s="42" t="s">
        <v>0</v>
      </c>
      <c r="C7" s="211">
        <v>55690</v>
      </c>
      <c r="D7" s="211">
        <v>55239</v>
      </c>
      <c r="E7" s="211">
        <v>48836</v>
      </c>
      <c r="F7" s="211">
        <v>43876</v>
      </c>
      <c r="G7" s="211">
        <v>36860</v>
      </c>
      <c r="H7" s="155">
        <v>36605</v>
      </c>
    </row>
    <row r="8" spans="1:10">
      <c r="A8" s="291" t="s">
        <v>301</v>
      </c>
      <c r="B8" s="42" t="s">
        <v>0</v>
      </c>
      <c r="C8" s="211">
        <v>37458</v>
      </c>
      <c r="D8" s="211">
        <v>30459</v>
      </c>
      <c r="E8" s="211">
        <v>28222</v>
      </c>
      <c r="F8" s="45" t="s">
        <v>0</v>
      </c>
      <c r="G8" s="45" t="s">
        <v>0</v>
      </c>
      <c r="H8" s="45" t="s">
        <v>0</v>
      </c>
    </row>
    <row r="9" spans="1:10">
      <c r="A9" s="389" t="s">
        <v>298</v>
      </c>
      <c r="B9" s="389"/>
      <c r="C9" s="389"/>
      <c r="D9" s="389"/>
      <c r="E9" s="389"/>
      <c r="F9" s="389"/>
      <c r="G9" s="389"/>
      <c r="H9" s="294"/>
    </row>
    <row r="10" spans="1:10">
      <c r="A10" s="292" t="s">
        <v>302</v>
      </c>
      <c r="B10" s="42" t="s">
        <v>3</v>
      </c>
      <c r="C10" s="107">
        <v>85.63</v>
      </c>
      <c r="D10" s="45">
        <v>85.08</v>
      </c>
      <c r="E10" s="45">
        <v>85.08</v>
      </c>
      <c r="F10" s="45">
        <v>84.39</v>
      </c>
      <c r="G10" s="45">
        <v>83.86</v>
      </c>
      <c r="H10" s="45">
        <v>83.88</v>
      </c>
    </row>
    <row r="11" spans="1:10">
      <c r="A11" s="292" t="s">
        <v>303</v>
      </c>
      <c r="B11" s="42" t="s">
        <v>3</v>
      </c>
      <c r="C11" s="107">
        <v>14.37</v>
      </c>
      <c r="D11" s="45">
        <v>14.92</v>
      </c>
      <c r="E11" s="45">
        <v>14.92</v>
      </c>
      <c r="F11" s="45">
        <v>15.61</v>
      </c>
      <c r="G11" s="45">
        <v>16.14</v>
      </c>
      <c r="H11" s="45">
        <v>16.12</v>
      </c>
      <c r="I11" s="106"/>
    </row>
    <row r="12" spans="1:10">
      <c r="A12" s="389" t="s">
        <v>299</v>
      </c>
      <c r="B12" s="389"/>
      <c r="C12" s="389"/>
      <c r="D12" s="389"/>
      <c r="E12" s="389"/>
      <c r="F12" s="389"/>
      <c r="G12" s="389"/>
      <c r="H12" s="294"/>
    </row>
    <row r="13" spans="1:10">
      <c r="A13" s="292" t="s">
        <v>304</v>
      </c>
      <c r="B13" s="42" t="s">
        <v>3</v>
      </c>
      <c r="C13" s="45">
        <v>24.29</v>
      </c>
      <c r="D13" s="45">
        <v>23.65</v>
      </c>
      <c r="E13" s="45">
        <v>25.38</v>
      </c>
      <c r="F13" s="45">
        <v>23.38</v>
      </c>
      <c r="G13" s="45">
        <v>17.010000000000002</v>
      </c>
      <c r="H13" s="45">
        <v>17.48</v>
      </c>
    </row>
    <row r="14" spans="1:10">
      <c r="A14" s="292" t="s">
        <v>305</v>
      </c>
      <c r="B14" s="42" t="s">
        <v>3</v>
      </c>
      <c r="C14" s="45">
        <v>61.41</v>
      </c>
      <c r="D14" s="45">
        <v>61.53</v>
      </c>
      <c r="E14" s="45">
        <v>59.91</v>
      </c>
      <c r="F14" s="45">
        <v>60.93</v>
      </c>
      <c r="G14" s="45">
        <v>63.75</v>
      </c>
      <c r="H14" s="66">
        <v>60.1</v>
      </c>
    </row>
    <row r="15" spans="1:10">
      <c r="A15" s="292" t="s">
        <v>306</v>
      </c>
      <c r="B15" s="42" t="s">
        <v>3</v>
      </c>
      <c r="C15" s="45">
        <v>14.31</v>
      </c>
      <c r="D15" s="45">
        <v>14.83</v>
      </c>
      <c r="E15" s="45">
        <v>14.71</v>
      </c>
      <c r="F15" s="45">
        <v>15.69</v>
      </c>
      <c r="G15" s="45">
        <v>19.239999999999998</v>
      </c>
      <c r="H15" s="45">
        <v>19.43</v>
      </c>
    </row>
    <row r="16" spans="1:10" s="63" customFormat="1">
      <c r="A16" s="306" t="s">
        <v>307</v>
      </c>
      <c r="B16" s="67" t="s">
        <v>3</v>
      </c>
      <c r="C16" s="68">
        <v>95.98</v>
      </c>
      <c r="D16" s="68">
        <v>95.85</v>
      </c>
      <c r="E16" s="68">
        <v>96.29</v>
      </c>
      <c r="F16" s="69">
        <v>96.04</v>
      </c>
      <c r="G16" s="69">
        <v>95.25</v>
      </c>
      <c r="H16" s="69">
        <v>95.11</v>
      </c>
      <c r="I16" s="39"/>
      <c r="J16" s="39"/>
    </row>
    <row r="17" spans="1:10" s="63" customFormat="1" ht="15" thickTop="1">
      <c r="A17" s="70"/>
      <c r="B17" s="71"/>
      <c r="C17" s="72"/>
      <c r="D17" s="72"/>
      <c r="E17" s="72"/>
      <c r="F17" s="72"/>
      <c r="G17" s="73"/>
    </row>
    <row r="18" spans="1:10" ht="15" thickBot="1">
      <c r="A18" s="308" t="s">
        <v>308</v>
      </c>
      <c r="B18" s="308"/>
      <c r="C18" s="308"/>
      <c r="D18" s="308"/>
      <c r="E18" s="308"/>
      <c r="F18" s="308"/>
      <c r="G18" s="74"/>
    </row>
    <row r="19" spans="1:10" ht="15" thickTop="1">
      <c r="A19" s="301" t="s">
        <v>211</v>
      </c>
      <c r="B19" s="301" t="s">
        <v>235</v>
      </c>
      <c r="C19" s="50">
        <v>2024</v>
      </c>
      <c r="D19" s="50">
        <v>2023</v>
      </c>
      <c r="E19" s="50">
        <v>2022</v>
      </c>
      <c r="F19" s="50">
        <v>2021</v>
      </c>
      <c r="G19" s="50">
        <v>2020</v>
      </c>
      <c r="H19" s="50">
        <v>2019</v>
      </c>
      <c r="I19" s="74"/>
    </row>
    <row r="20" spans="1:10" s="63" customFormat="1">
      <c r="A20" s="290" t="s">
        <v>309</v>
      </c>
      <c r="B20" s="76" t="s">
        <v>0</v>
      </c>
      <c r="C20" s="77">
        <v>7373</v>
      </c>
      <c r="D20" s="77">
        <v>7570</v>
      </c>
      <c r="E20" s="77">
        <v>4960</v>
      </c>
      <c r="F20" s="77">
        <v>7016</v>
      </c>
      <c r="G20" s="77">
        <v>255</v>
      </c>
      <c r="H20" s="45" t="s">
        <v>0</v>
      </c>
      <c r="I20" s="73"/>
    </row>
    <row r="21" spans="1:10" s="63" customFormat="1">
      <c r="A21" s="290" t="s">
        <v>310</v>
      </c>
      <c r="B21" s="76" t="s">
        <v>3</v>
      </c>
      <c r="C21" s="212">
        <v>8.49</v>
      </c>
      <c r="D21" s="212">
        <v>8</v>
      </c>
      <c r="E21" s="212">
        <v>8.66</v>
      </c>
      <c r="F21" s="212">
        <v>7.57</v>
      </c>
      <c r="G21" s="212">
        <v>9.31</v>
      </c>
      <c r="H21" s="212">
        <v>7.68</v>
      </c>
      <c r="I21" s="73"/>
    </row>
    <row r="22" spans="1:10">
      <c r="A22" s="389" t="s">
        <v>298</v>
      </c>
      <c r="B22" s="389"/>
      <c r="C22" s="389"/>
      <c r="D22" s="389"/>
      <c r="E22" s="389"/>
      <c r="F22" s="389"/>
      <c r="G22" s="389"/>
      <c r="H22" s="294"/>
    </row>
    <row r="23" spans="1:10">
      <c r="A23" s="292" t="s">
        <v>302</v>
      </c>
      <c r="B23" s="80" t="s">
        <v>3</v>
      </c>
      <c r="C23" s="80">
        <v>8.3800000000000008</v>
      </c>
      <c r="D23" s="81">
        <v>7.92</v>
      </c>
      <c r="E23" s="81">
        <v>8.5500000000000007</v>
      </c>
      <c r="F23" s="81">
        <v>7.25</v>
      </c>
      <c r="G23" s="81">
        <v>8.7200000000000006</v>
      </c>
      <c r="H23" s="81">
        <v>7.66</v>
      </c>
      <c r="I23" s="74"/>
    </row>
    <row r="24" spans="1:10">
      <c r="A24" s="292" t="s">
        <v>303</v>
      </c>
      <c r="B24" s="80" t="s">
        <v>3</v>
      </c>
      <c r="C24" s="80">
        <v>9.18</v>
      </c>
      <c r="D24" s="81">
        <v>8.4700000000000006</v>
      </c>
      <c r="E24" s="81">
        <v>9.33</v>
      </c>
      <c r="F24" s="81">
        <v>8.84</v>
      </c>
      <c r="G24" s="81">
        <v>12.39</v>
      </c>
      <c r="H24" s="81">
        <v>7.74</v>
      </c>
      <c r="I24" s="74"/>
    </row>
    <row r="25" spans="1:10">
      <c r="A25" s="389" t="s">
        <v>299</v>
      </c>
      <c r="B25" s="389"/>
      <c r="C25" s="389"/>
      <c r="D25" s="389"/>
      <c r="E25" s="389"/>
      <c r="F25" s="389"/>
      <c r="G25" s="389"/>
      <c r="H25" s="294"/>
    </row>
    <row r="26" spans="1:10" s="63" customFormat="1">
      <c r="A26" s="292" t="s">
        <v>304</v>
      </c>
      <c r="B26" s="80" t="s">
        <v>3</v>
      </c>
      <c r="C26" s="80">
        <v>10.88</v>
      </c>
      <c r="D26" s="81">
        <v>11.99</v>
      </c>
      <c r="E26" s="81">
        <v>11.52</v>
      </c>
      <c r="F26" s="81">
        <v>10.25</v>
      </c>
      <c r="G26" s="81">
        <v>12.42</v>
      </c>
      <c r="H26" s="81">
        <v>9.86</v>
      </c>
      <c r="I26" s="74"/>
      <c r="J26" s="39"/>
    </row>
    <row r="27" spans="1:10" s="63" customFormat="1">
      <c r="A27" s="292" t="s">
        <v>305</v>
      </c>
      <c r="B27" s="80" t="s">
        <v>3</v>
      </c>
      <c r="C27" s="80">
        <v>7.69</v>
      </c>
      <c r="D27" s="81">
        <v>7.28</v>
      </c>
      <c r="E27" s="81">
        <v>7.63</v>
      </c>
      <c r="F27" s="81">
        <v>5.63</v>
      </c>
      <c r="G27" s="81">
        <v>6.83</v>
      </c>
      <c r="H27" s="81">
        <v>6.48</v>
      </c>
      <c r="I27" s="74"/>
      <c r="J27" s="39"/>
    </row>
    <row r="28" spans="1:10" s="63" customFormat="1">
      <c r="A28" s="292" t="s">
        <v>306</v>
      </c>
      <c r="B28" s="80" t="s">
        <v>3</v>
      </c>
      <c r="C28" s="80">
        <v>7.72</v>
      </c>
      <c r="D28" s="81">
        <v>5.19</v>
      </c>
      <c r="E28" s="81">
        <v>7.48</v>
      </c>
      <c r="F28" s="81">
        <v>10.68</v>
      </c>
      <c r="G28" s="81">
        <v>14.78</v>
      </c>
      <c r="H28" s="81">
        <v>10.6</v>
      </c>
      <c r="I28" s="74"/>
      <c r="J28" s="39"/>
    </row>
    <row r="29" spans="1:10">
      <c r="A29" s="389" t="s">
        <v>311</v>
      </c>
      <c r="B29" s="389"/>
      <c r="C29" s="389"/>
      <c r="D29" s="389"/>
      <c r="E29" s="389"/>
      <c r="F29" s="389"/>
      <c r="G29" s="389"/>
      <c r="H29" s="294"/>
    </row>
    <row r="30" spans="1:10" s="63" customFormat="1">
      <c r="A30" s="291" t="s">
        <v>312</v>
      </c>
      <c r="B30" s="78" t="s">
        <v>3</v>
      </c>
      <c r="C30" s="78">
        <v>9.33</v>
      </c>
      <c r="D30" s="79">
        <v>9.9600000000000009</v>
      </c>
      <c r="E30" s="79">
        <v>9.75</v>
      </c>
      <c r="F30" s="79">
        <v>8.24</v>
      </c>
      <c r="G30" s="79">
        <v>10.51</v>
      </c>
      <c r="H30" s="79">
        <v>9.75</v>
      </c>
      <c r="I30" s="74"/>
      <c r="J30" s="39"/>
    </row>
    <row r="31" spans="1:10" s="63" customFormat="1" ht="15" thickBot="1">
      <c r="A31" s="307" t="s">
        <v>313</v>
      </c>
      <c r="B31" s="82" t="s">
        <v>3</v>
      </c>
      <c r="C31" s="83">
        <v>8.26</v>
      </c>
      <c r="D31" s="83">
        <v>6.01</v>
      </c>
      <c r="E31" s="83">
        <v>6.3</v>
      </c>
      <c r="F31" s="84">
        <v>6.75</v>
      </c>
      <c r="G31" s="84">
        <v>7.84</v>
      </c>
      <c r="H31" s="84">
        <v>5.17</v>
      </c>
      <c r="I31" s="39"/>
      <c r="J31" s="39"/>
    </row>
    <row r="32" spans="1:10" ht="47.4" customHeight="1" thickTop="1">
      <c r="A32" s="420" t="s">
        <v>314</v>
      </c>
      <c r="B32" s="420"/>
      <c r="C32" s="420"/>
      <c r="D32" s="420"/>
      <c r="E32" s="420"/>
      <c r="F32" s="420"/>
      <c r="G32" s="420"/>
      <c r="H32" s="420"/>
    </row>
    <row r="33" spans="1:9">
      <c r="A33" s="85"/>
      <c r="B33" s="61"/>
      <c r="C33" s="61"/>
      <c r="D33" s="61"/>
      <c r="E33" s="61"/>
      <c r="F33" s="61"/>
      <c r="G33" s="74"/>
    </row>
    <row r="34" spans="1:9" ht="15" thickBot="1">
      <c r="A34" s="308" t="s">
        <v>315</v>
      </c>
      <c r="B34" s="308"/>
      <c r="C34" s="308"/>
      <c r="D34" s="308"/>
      <c r="E34" s="308"/>
      <c r="F34" s="308"/>
      <c r="G34" s="74"/>
    </row>
    <row r="35" spans="1:9" ht="16.2" customHeight="1" thickTop="1" thickBot="1">
      <c r="A35" s="86" t="s">
        <v>316</v>
      </c>
      <c r="B35" s="419">
        <v>2024</v>
      </c>
      <c r="C35" s="419"/>
      <c r="D35" s="419">
        <v>2023</v>
      </c>
      <c r="E35" s="419"/>
      <c r="F35" s="419">
        <v>2022</v>
      </c>
      <c r="G35" s="419"/>
      <c r="H35" s="74"/>
      <c r="I35" s="74"/>
    </row>
    <row r="36" spans="1:9" ht="28.8" thickTop="1">
      <c r="A36" s="86" t="s">
        <v>211</v>
      </c>
      <c r="B36" s="310" t="s">
        <v>324</v>
      </c>
      <c r="C36" s="310" t="s">
        <v>325</v>
      </c>
      <c r="D36" s="310" t="s">
        <v>324</v>
      </c>
      <c r="E36" s="310" t="s">
        <v>325</v>
      </c>
      <c r="F36" s="310" t="s">
        <v>324</v>
      </c>
      <c r="G36" s="310" t="s">
        <v>325</v>
      </c>
      <c r="H36" s="74"/>
      <c r="I36" s="74"/>
    </row>
    <row r="37" spans="1:9">
      <c r="A37" s="421" t="s">
        <v>298</v>
      </c>
      <c r="B37" s="421"/>
      <c r="C37" s="421"/>
      <c r="D37" s="87"/>
      <c r="E37" s="87"/>
      <c r="F37" s="87"/>
      <c r="G37" s="87"/>
      <c r="H37" s="74"/>
      <c r="I37" s="74"/>
    </row>
    <row r="38" spans="1:9">
      <c r="A38" s="309" t="s">
        <v>317</v>
      </c>
      <c r="B38" s="267">
        <v>98.01</v>
      </c>
      <c r="C38" s="276" t="s">
        <v>106</v>
      </c>
      <c r="D38" s="81">
        <v>96.39</v>
      </c>
      <c r="E38" s="107">
        <v>29.98</v>
      </c>
      <c r="F38" s="81">
        <v>96.72</v>
      </c>
      <c r="G38" s="81">
        <v>25.9</v>
      </c>
      <c r="H38" s="74"/>
      <c r="I38" s="74"/>
    </row>
    <row r="39" spans="1:9">
      <c r="A39" s="309" t="s">
        <v>318</v>
      </c>
      <c r="B39" s="267">
        <v>97.47</v>
      </c>
      <c r="C39" s="267">
        <v>42.38</v>
      </c>
      <c r="D39" s="81">
        <v>95.33</v>
      </c>
      <c r="E39" s="81">
        <v>30.29</v>
      </c>
      <c r="F39" s="81">
        <v>96.49</v>
      </c>
      <c r="G39" s="81">
        <v>25</v>
      </c>
      <c r="H39" s="74"/>
      <c r="I39" s="74"/>
    </row>
    <row r="40" spans="1:9">
      <c r="A40" s="421" t="s">
        <v>319</v>
      </c>
      <c r="B40" s="421"/>
      <c r="C40" s="421"/>
      <c r="D40" s="87"/>
      <c r="E40" s="87"/>
      <c r="F40" s="87"/>
      <c r="G40" s="87"/>
      <c r="H40" s="74"/>
      <c r="I40" s="74"/>
    </row>
    <row r="41" spans="1:9">
      <c r="A41" s="298" t="s">
        <v>320</v>
      </c>
      <c r="B41" s="90">
        <v>94.65</v>
      </c>
      <c r="C41" s="91">
        <v>33.020000000000003</v>
      </c>
      <c r="D41" s="90">
        <v>93.74</v>
      </c>
      <c r="E41" s="91">
        <v>27.86</v>
      </c>
      <c r="F41" s="90">
        <v>100</v>
      </c>
      <c r="G41" s="91">
        <v>36.74</v>
      </c>
      <c r="H41" s="74"/>
      <c r="I41" s="74"/>
    </row>
    <row r="42" spans="1:9">
      <c r="A42" s="298" t="s">
        <v>321</v>
      </c>
      <c r="B42" s="90">
        <v>99.47</v>
      </c>
      <c r="C42" s="91">
        <v>45.9</v>
      </c>
      <c r="D42" s="90">
        <v>96.39</v>
      </c>
      <c r="E42" s="91">
        <v>30.4</v>
      </c>
      <c r="F42" s="90">
        <v>88.72</v>
      </c>
      <c r="G42" s="91">
        <v>39.119999999999997</v>
      </c>
      <c r="H42" s="74"/>
      <c r="I42" s="74"/>
    </row>
    <row r="43" spans="1:9" ht="15" thickBot="1">
      <c r="A43" s="300" t="s">
        <v>322</v>
      </c>
      <c r="B43" s="92">
        <v>99.1</v>
      </c>
      <c r="C43" s="93">
        <v>45.4</v>
      </c>
      <c r="D43" s="92">
        <v>97.46</v>
      </c>
      <c r="E43" s="93">
        <v>29.15</v>
      </c>
      <c r="F43" s="92">
        <v>90.37</v>
      </c>
      <c r="G43" s="93">
        <v>24.12</v>
      </c>
      <c r="H43" s="74"/>
      <c r="I43" s="74"/>
    </row>
    <row r="44" spans="1:9" ht="15" thickTop="1">
      <c r="A44" s="420" t="s">
        <v>323</v>
      </c>
      <c r="B44" s="420"/>
      <c r="C44" s="420"/>
      <c r="D44" s="420"/>
      <c r="E44" s="420"/>
      <c r="F44" s="420"/>
      <c r="G44" s="74"/>
    </row>
    <row r="45" spans="1:9">
      <c r="A45" s="85"/>
      <c r="B45" s="61"/>
      <c r="C45" s="61"/>
      <c r="D45" s="61"/>
      <c r="E45" s="61"/>
      <c r="F45" s="61"/>
    </row>
    <row r="46" spans="1:9" ht="15" thickBot="1">
      <c r="A46" s="308" t="s">
        <v>326</v>
      </c>
      <c r="B46" s="308"/>
      <c r="C46" s="308"/>
      <c r="D46" s="308"/>
      <c r="E46" s="61"/>
      <c r="F46" s="61"/>
    </row>
    <row r="47" spans="1:9" ht="15" thickTop="1">
      <c r="A47" s="301" t="s">
        <v>211</v>
      </c>
      <c r="B47" s="301" t="s">
        <v>235</v>
      </c>
      <c r="C47" s="50">
        <v>2024</v>
      </c>
      <c r="D47" s="50">
        <v>2023</v>
      </c>
      <c r="E47" s="50">
        <v>2022</v>
      </c>
      <c r="F47" s="50">
        <v>2021</v>
      </c>
      <c r="G47" s="50">
        <v>2020</v>
      </c>
      <c r="H47" s="50">
        <v>2019</v>
      </c>
    </row>
    <row r="48" spans="1:9">
      <c r="A48" s="311" t="s">
        <v>327</v>
      </c>
      <c r="B48" s="89" t="s">
        <v>3</v>
      </c>
      <c r="C48" s="81">
        <v>46.98</v>
      </c>
      <c r="D48" s="81">
        <v>74.680000000000007</v>
      </c>
      <c r="E48" s="81">
        <v>82.62</v>
      </c>
      <c r="F48" s="45" t="s">
        <v>0</v>
      </c>
      <c r="G48" s="45" t="s">
        <v>0</v>
      </c>
      <c r="H48" s="45" t="s">
        <v>0</v>
      </c>
    </row>
    <row r="49" spans="1:8">
      <c r="A49" s="421" t="s">
        <v>311</v>
      </c>
      <c r="B49" s="421"/>
      <c r="C49" s="421"/>
      <c r="D49" s="421"/>
      <c r="E49" s="421"/>
      <c r="F49" s="421"/>
      <c r="G49" s="421"/>
      <c r="H49" s="421"/>
    </row>
    <row r="50" spans="1:8" ht="27.6">
      <c r="A50" s="298" t="s">
        <v>328</v>
      </c>
      <c r="B50" s="89" t="s">
        <v>3</v>
      </c>
      <c r="C50" s="81">
        <v>48.25</v>
      </c>
      <c r="D50" s="81">
        <v>76.44</v>
      </c>
      <c r="E50" s="81">
        <v>84.19</v>
      </c>
      <c r="F50" s="111">
        <v>70.33</v>
      </c>
      <c r="G50" s="45" t="s">
        <v>0</v>
      </c>
      <c r="H50" s="45" t="s">
        <v>0</v>
      </c>
    </row>
    <row r="51" spans="1:8" ht="27.6">
      <c r="A51" s="312" t="s">
        <v>329</v>
      </c>
      <c r="B51" s="94" t="s">
        <v>3</v>
      </c>
      <c r="C51" s="95">
        <v>16.59</v>
      </c>
      <c r="D51" s="95">
        <v>25.76</v>
      </c>
      <c r="E51" s="96">
        <v>42</v>
      </c>
      <c r="F51" s="97">
        <v>35.33</v>
      </c>
      <c r="G51" s="62" t="s">
        <v>0</v>
      </c>
      <c r="H51" s="62" t="s">
        <v>0</v>
      </c>
    </row>
    <row r="52" spans="1:8" ht="15" thickTop="1">
      <c r="A52" s="98"/>
      <c r="B52" s="99"/>
      <c r="C52" s="100"/>
      <c r="D52" s="101"/>
      <c r="E52" s="101"/>
      <c r="F52" s="39"/>
    </row>
    <row r="53" spans="1:8" ht="15" thickBot="1">
      <c r="A53" s="418" t="s">
        <v>330</v>
      </c>
      <c r="B53" s="418"/>
      <c r="C53" s="418"/>
      <c r="D53" s="418"/>
      <c r="E53" s="101"/>
      <c r="F53" s="39"/>
    </row>
    <row r="54" spans="1:8" ht="15" thickTop="1">
      <c r="A54" s="301" t="s">
        <v>211</v>
      </c>
      <c r="B54" s="301" t="s">
        <v>235</v>
      </c>
      <c r="C54" s="50">
        <v>2024</v>
      </c>
      <c r="D54" s="50">
        <v>2023</v>
      </c>
      <c r="E54" s="50">
        <v>2022</v>
      </c>
      <c r="F54" s="50">
        <v>2021</v>
      </c>
      <c r="G54" s="50">
        <v>2020</v>
      </c>
      <c r="H54" s="50">
        <v>2019</v>
      </c>
    </row>
    <row r="55" spans="1:8">
      <c r="A55" s="313" t="s">
        <v>331</v>
      </c>
      <c r="B55" s="298" t="s">
        <v>0</v>
      </c>
      <c r="C55" s="102">
        <v>6</v>
      </c>
      <c r="D55" s="102">
        <v>3</v>
      </c>
      <c r="E55" s="102">
        <v>4</v>
      </c>
      <c r="F55" s="102">
        <v>0</v>
      </c>
      <c r="G55" s="45" t="s">
        <v>0</v>
      </c>
      <c r="H55" s="45" t="s">
        <v>0</v>
      </c>
    </row>
    <row r="56" spans="1:8">
      <c r="A56" s="309" t="s">
        <v>332</v>
      </c>
      <c r="B56" s="309" t="s">
        <v>335</v>
      </c>
      <c r="C56" s="273">
        <v>27</v>
      </c>
      <c r="D56" s="273">
        <v>112</v>
      </c>
      <c r="E56" s="274">
        <v>230</v>
      </c>
      <c r="F56" s="102">
        <v>0</v>
      </c>
      <c r="G56" s="45" t="s">
        <v>0</v>
      </c>
      <c r="H56" s="45" t="s">
        <v>0</v>
      </c>
    </row>
    <row r="57" spans="1:8">
      <c r="A57" s="298" t="s">
        <v>333</v>
      </c>
      <c r="B57" s="298" t="s">
        <v>0</v>
      </c>
      <c r="C57" s="102">
        <v>6</v>
      </c>
      <c r="D57" s="102">
        <v>1</v>
      </c>
      <c r="E57" s="102">
        <v>2</v>
      </c>
      <c r="F57" s="102">
        <v>4</v>
      </c>
      <c r="G57" s="45" t="s">
        <v>0</v>
      </c>
      <c r="H57" s="45" t="s">
        <v>0</v>
      </c>
    </row>
    <row r="58" spans="1:8">
      <c r="A58" s="300" t="s">
        <v>334</v>
      </c>
      <c r="B58" s="300" t="s">
        <v>335</v>
      </c>
      <c r="C58" s="103">
        <v>10.5</v>
      </c>
      <c r="D58" s="103">
        <v>3</v>
      </c>
      <c r="E58" s="103">
        <v>0</v>
      </c>
      <c r="F58" s="103">
        <v>3.75</v>
      </c>
      <c r="G58" s="103" t="s">
        <v>0</v>
      </c>
      <c r="H58" s="103" t="s">
        <v>0</v>
      </c>
    </row>
    <row r="59" spans="1:8" ht="15" thickTop="1">
      <c r="A59" s="98"/>
      <c r="B59" s="99"/>
      <c r="C59" s="100"/>
      <c r="D59" s="101"/>
      <c r="E59" s="101"/>
      <c r="F59" s="39"/>
    </row>
    <row r="60" spans="1:8" ht="15" thickBot="1">
      <c r="A60" s="418" t="s">
        <v>336</v>
      </c>
      <c r="B60" s="418"/>
      <c r="C60" s="418"/>
      <c r="D60" s="418"/>
      <c r="E60" s="418"/>
      <c r="F60" s="418"/>
    </row>
    <row r="61" spans="1:8" ht="15" thickTop="1">
      <c r="A61" s="301" t="s">
        <v>211</v>
      </c>
      <c r="B61" s="301" t="s">
        <v>235</v>
      </c>
      <c r="C61" s="50">
        <v>2024</v>
      </c>
      <c r="D61" s="50">
        <v>2023</v>
      </c>
      <c r="E61" s="50">
        <v>2022</v>
      </c>
      <c r="F61" s="50">
        <v>2021</v>
      </c>
      <c r="G61" s="50">
        <v>2020</v>
      </c>
      <c r="H61" s="50">
        <v>2019</v>
      </c>
    </row>
    <row r="62" spans="1:8">
      <c r="A62" s="309" t="s">
        <v>337</v>
      </c>
      <c r="B62" s="291" t="s">
        <v>348</v>
      </c>
      <c r="C62" s="104">
        <v>32.01</v>
      </c>
      <c r="D62" s="104">
        <v>28.04</v>
      </c>
      <c r="E62" s="104">
        <v>21.23</v>
      </c>
      <c r="F62" s="104">
        <v>14.93</v>
      </c>
      <c r="G62" s="104">
        <v>8.91</v>
      </c>
      <c r="H62" s="104">
        <v>6.75</v>
      </c>
    </row>
    <row r="63" spans="1:8">
      <c r="A63" s="309" t="s">
        <v>338</v>
      </c>
      <c r="B63" s="315" t="s">
        <v>3</v>
      </c>
      <c r="C63" s="275">
        <v>100</v>
      </c>
      <c r="D63" s="105">
        <v>97.5</v>
      </c>
      <c r="E63" s="190" t="s">
        <v>6</v>
      </c>
      <c r="F63" s="268">
        <v>87.5</v>
      </c>
      <c r="G63" s="104" t="s">
        <v>0</v>
      </c>
      <c r="H63" s="104" t="s">
        <v>0</v>
      </c>
    </row>
    <row r="64" spans="1:8">
      <c r="A64" s="295" t="s">
        <v>339</v>
      </c>
      <c r="B64" s="295" t="s">
        <v>0</v>
      </c>
      <c r="C64" s="102">
        <v>1</v>
      </c>
      <c r="D64" s="102">
        <v>1</v>
      </c>
      <c r="E64" s="102">
        <v>1</v>
      </c>
      <c r="F64" s="102">
        <v>4</v>
      </c>
      <c r="G64" s="102">
        <v>0</v>
      </c>
      <c r="H64" s="102">
        <v>0</v>
      </c>
    </row>
    <row r="65" spans="1:8">
      <c r="A65" s="295" t="s">
        <v>340</v>
      </c>
      <c r="B65" s="295" t="s">
        <v>0</v>
      </c>
      <c r="C65" s="102">
        <v>6</v>
      </c>
      <c r="D65" s="102">
        <v>10</v>
      </c>
      <c r="E65" s="102">
        <v>2</v>
      </c>
      <c r="F65" s="102">
        <v>4</v>
      </c>
      <c r="G65" s="102">
        <v>2</v>
      </c>
      <c r="H65" s="102">
        <v>1</v>
      </c>
    </row>
    <row r="66" spans="1:8">
      <c r="A66" s="295" t="s">
        <v>341</v>
      </c>
      <c r="B66" s="295" t="s">
        <v>0</v>
      </c>
      <c r="C66" s="91">
        <v>4887.5</v>
      </c>
      <c r="D66" s="91">
        <v>9503</v>
      </c>
      <c r="E66" s="107">
        <v>12940</v>
      </c>
      <c r="F66" s="105">
        <v>2540.75</v>
      </c>
      <c r="G66" s="105">
        <v>5909.5</v>
      </c>
      <c r="H66" s="105">
        <v>4448.25</v>
      </c>
    </row>
    <row r="67" spans="1:8">
      <c r="A67" s="295" t="s">
        <v>342</v>
      </c>
      <c r="B67" s="295" t="s">
        <v>0</v>
      </c>
      <c r="C67" s="105">
        <v>170.89001227291899</v>
      </c>
      <c r="D67" s="105">
        <v>311.33</v>
      </c>
      <c r="E67" s="107">
        <v>494.38</v>
      </c>
      <c r="F67" s="105">
        <v>105.62</v>
      </c>
      <c r="G67" s="108">
        <v>328.35</v>
      </c>
      <c r="H67" s="108">
        <v>251.88</v>
      </c>
    </row>
    <row r="68" spans="1:8">
      <c r="A68" s="295" t="s">
        <v>343</v>
      </c>
      <c r="B68" s="295" t="s">
        <v>0</v>
      </c>
      <c r="C68" s="105">
        <v>0.33653531828682198</v>
      </c>
      <c r="D68" s="105">
        <v>0.25</v>
      </c>
      <c r="E68" s="105">
        <v>0.28999999999999998</v>
      </c>
      <c r="F68" s="105">
        <v>0.3</v>
      </c>
      <c r="G68" s="108">
        <v>0.33</v>
      </c>
      <c r="H68" s="108">
        <v>0.89</v>
      </c>
    </row>
    <row r="69" spans="1:8">
      <c r="A69" s="295" t="s">
        <v>344</v>
      </c>
      <c r="B69" s="295" t="s">
        <v>0</v>
      </c>
      <c r="C69" s="105">
        <v>1.50348246091775</v>
      </c>
      <c r="D69" s="105">
        <v>0.91</v>
      </c>
      <c r="E69" s="105">
        <v>0.64</v>
      </c>
      <c r="F69" s="105">
        <v>0.68</v>
      </c>
      <c r="G69" s="108">
        <v>0.69</v>
      </c>
      <c r="H69" s="108">
        <v>1.37</v>
      </c>
    </row>
    <row r="70" spans="1:8">
      <c r="A70" s="295" t="s">
        <v>345</v>
      </c>
      <c r="B70" s="295" t="s">
        <v>0</v>
      </c>
      <c r="C70" s="105">
        <v>0.75174123045887498</v>
      </c>
      <c r="D70" s="105">
        <v>0.88</v>
      </c>
      <c r="E70" s="105">
        <v>0.14000000000000001</v>
      </c>
      <c r="F70" s="105">
        <v>0.18</v>
      </c>
      <c r="G70" s="108">
        <v>7.0000000000000007E-2</v>
      </c>
      <c r="H70" s="108">
        <v>0.16</v>
      </c>
    </row>
    <row r="71" spans="1:8" ht="15" thickBot="1">
      <c r="A71" s="300" t="s">
        <v>346</v>
      </c>
      <c r="B71" s="300" t="s">
        <v>347</v>
      </c>
      <c r="C71" s="109">
        <v>228.80213699999999</v>
      </c>
      <c r="D71" s="103">
        <v>244.18</v>
      </c>
      <c r="E71" s="103">
        <v>209.39</v>
      </c>
      <c r="F71" s="103">
        <v>192.44</v>
      </c>
      <c r="G71" s="103">
        <v>143.97999999999999</v>
      </c>
      <c r="H71" s="103">
        <v>141.28</v>
      </c>
    </row>
    <row r="72" spans="1:8" ht="15" thickTop="1">
      <c r="A72" s="316" t="s">
        <v>355</v>
      </c>
      <c r="B72" s="317"/>
      <c r="C72" s="318"/>
      <c r="D72" s="318"/>
      <c r="E72" s="319"/>
      <c r="F72" s="319"/>
    </row>
    <row r="73" spans="1:8" ht="15.6" customHeight="1">
      <c r="A73" s="416" t="s">
        <v>349</v>
      </c>
      <c r="B73" s="416"/>
      <c r="C73" s="416"/>
      <c r="D73" s="416"/>
      <c r="E73" s="416"/>
      <c r="F73" s="416"/>
    </row>
    <row r="74" spans="1:8" ht="15.6" customHeight="1">
      <c r="A74" s="416" t="s">
        <v>350</v>
      </c>
      <c r="B74" s="416"/>
      <c r="C74" s="416"/>
      <c r="D74" s="416"/>
      <c r="E74" s="416"/>
      <c r="F74" s="416"/>
    </row>
    <row r="75" spans="1:8" ht="15.6" customHeight="1">
      <c r="A75" s="416" t="s">
        <v>351</v>
      </c>
      <c r="B75" s="416"/>
      <c r="C75" s="416"/>
      <c r="D75" s="416"/>
      <c r="E75" s="416"/>
      <c r="F75" s="416"/>
    </row>
    <row r="76" spans="1:8" ht="15.6" customHeight="1">
      <c r="A76" s="416" t="s">
        <v>352</v>
      </c>
      <c r="B76" s="416"/>
      <c r="C76" s="416"/>
      <c r="D76" s="416"/>
      <c r="E76" s="416"/>
      <c r="F76" s="416"/>
    </row>
    <row r="77" spans="1:8" ht="15.6" customHeight="1">
      <c r="A77" s="416" t="s">
        <v>353</v>
      </c>
      <c r="B77" s="416"/>
      <c r="C77" s="416"/>
      <c r="D77" s="416"/>
      <c r="E77" s="416"/>
      <c r="F77" s="416"/>
    </row>
    <row r="78" spans="1:8" ht="15" customHeight="1">
      <c r="A78" s="417" t="s">
        <v>354</v>
      </c>
      <c r="B78" s="417"/>
      <c r="C78" s="417"/>
      <c r="D78" s="417"/>
      <c r="E78" s="417"/>
      <c r="F78" s="417"/>
    </row>
    <row r="79" spans="1:8">
      <c r="A79" s="98"/>
      <c r="B79" s="99"/>
      <c r="C79" s="100"/>
      <c r="D79" s="101"/>
      <c r="E79" s="101"/>
      <c r="F79" s="39"/>
    </row>
    <row r="80" spans="1:8" ht="15" thickBot="1">
      <c r="A80" s="418" t="s">
        <v>356</v>
      </c>
      <c r="B80" s="418"/>
      <c r="C80" s="418"/>
      <c r="D80" s="418"/>
      <c r="E80" s="418"/>
      <c r="F80" s="418"/>
    </row>
    <row r="81" spans="1:8" ht="29.4" thickTop="1">
      <c r="A81" s="301" t="s">
        <v>211</v>
      </c>
      <c r="B81" s="301" t="s">
        <v>235</v>
      </c>
      <c r="C81" s="50" t="s">
        <v>361</v>
      </c>
      <c r="D81" s="50" t="s">
        <v>362</v>
      </c>
      <c r="E81" s="39"/>
      <c r="F81" s="39"/>
    </row>
    <row r="82" spans="1:8">
      <c r="A82" s="295" t="s">
        <v>357</v>
      </c>
      <c r="B82" s="110">
        <v>12525</v>
      </c>
      <c r="C82" s="105">
        <v>52.87</v>
      </c>
      <c r="D82" s="105">
        <v>100</v>
      </c>
      <c r="E82" s="39"/>
      <c r="F82" s="39"/>
    </row>
    <row r="83" spans="1:8">
      <c r="A83" s="295" t="s">
        <v>358</v>
      </c>
      <c r="B83" s="110">
        <v>57631</v>
      </c>
      <c r="C83" s="111">
        <v>197.04</v>
      </c>
      <c r="D83" s="105">
        <v>98.6</v>
      </c>
      <c r="E83" s="39"/>
      <c r="F83" s="39"/>
    </row>
    <row r="84" spans="1:8">
      <c r="A84" s="295" t="s">
        <v>360</v>
      </c>
      <c r="B84" s="110">
        <v>291931</v>
      </c>
      <c r="C84" s="108">
        <v>106.07</v>
      </c>
      <c r="D84" s="108">
        <v>99.77</v>
      </c>
      <c r="E84" s="39"/>
      <c r="F84" s="39"/>
    </row>
    <row r="85" spans="1:8" ht="15" thickBot="1">
      <c r="A85" s="302" t="s">
        <v>359</v>
      </c>
      <c r="B85" s="112">
        <v>193431</v>
      </c>
      <c r="C85" s="103">
        <v>76.27</v>
      </c>
      <c r="D85" s="103">
        <v>99.41</v>
      </c>
      <c r="E85" s="39"/>
      <c r="F85" s="39"/>
    </row>
    <row r="86" spans="1:8" ht="15" thickTop="1">
      <c r="A86" s="39"/>
      <c r="B86" s="39"/>
      <c r="C86" s="39"/>
      <c r="D86" s="39"/>
      <c r="E86" s="39"/>
      <c r="F86" s="39"/>
    </row>
    <row r="87" spans="1:8">
      <c r="A87" s="39"/>
      <c r="B87" s="39"/>
      <c r="C87" s="39"/>
      <c r="D87" s="39"/>
      <c r="E87" s="39"/>
      <c r="F87" s="39"/>
    </row>
    <row r="88" spans="1:8" ht="15" thickBot="1">
      <c r="A88" s="314" t="s">
        <v>363</v>
      </c>
      <c r="B88" s="314"/>
      <c r="C88" s="314"/>
      <c r="D88" s="314"/>
      <c r="E88" s="314"/>
      <c r="F88" s="314"/>
    </row>
    <row r="89" spans="1:8" ht="15" thickTop="1">
      <c r="A89" s="301" t="s">
        <v>211</v>
      </c>
      <c r="B89" s="301" t="s">
        <v>235</v>
      </c>
      <c r="C89" s="50">
        <v>2024</v>
      </c>
      <c r="D89" s="50">
        <v>2023</v>
      </c>
      <c r="E89" s="50">
        <v>2022</v>
      </c>
      <c r="F89" s="50">
        <v>2021</v>
      </c>
      <c r="G89" s="50">
        <v>2020</v>
      </c>
      <c r="H89" s="50">
        <v>2019</v>
      </c>
    </row>
    <row r="90" spans="1:8">
      <c r="A90" s="291" t="s">
        <v>364</v>
      </c>
      <c r="B90" s="291" t="s">
        <v>3</v>
      </c>
      <c r="C90" s="45">
        <v>99.995999999999995</v>
      </c>
      <c r="D90" s="45">
        <v>99.98</v>
      </c>
      <c r="E90" s="45">
        <v>100</v>
      </c>
      <c r="F90" s="45">
        <v>99.9</v>
      </c>
      <c r="G90" s="45">
        <v>99.8</v>
      </c>
      <c r="H90" s="45">
        <v>99.9</v>
      </c>
    </row>
    <row r="91" spans="1:8">
      <c r="A91" s="291" t="s">
        <v>365</v>
      </c>
      <c r="B91" s="291" t="s">
        <v>0</v>
      </c>
      <c r="C91" s="45" t="s">
        <v>79</v>
      </c>
      <c r="D91" s="45" t="s">
        <v>79</v>
      </c>
      <c r="E91" s="45" t="s">
        <v>79</v>
      </c>
      <c r="F91" s="45" t="s">
        <v>79</v>
      </c>
      <c r="G91" s="45" t="s">
        <v>79</v>
      </c>
      <c r="H91" s="45" t="s">
        <v>79</v>
      </c>
    </row>
    <row r="92" spans="1:8" ht="27.6">
      <c r="A92" s="291" t="s">
        <v>366</v>
      </c>
      <c r="B92" s="291" t="s">
        <v>0</v>
      </c>
      <c r="C92" s="45" t="s">
        <v>79</v>
      </c>
      <c r="D92" s="45" t="s">
        <v>79</v>
      </c>
      <c r="E92" s="45" t="s">
        <v>79</v>
      </c>
      <c r="F92" s="45" t="s">
        <v>79</v>
      </c>
      <c r="G92" s="45" t="s">
        <v>79</v>
      </c>
      <c r="H92" s="45" t="s">
        <v>79</v>
      </c>
    </row>
    <row r="93" spans="1:8">
      <c r="A93" s="291" t="s">
        <v>367</v>
      </c>
      <c r="B93" s="291" t="s">
        <v>3</v>
      </c>
      <c r="C93" s="113">
        <v>100</v>
      </c>
      <c r="D93" s="113">
        <v>99.65</v>
      </c>
      <c r="E93" s="113">
        <v>99.6</v>
      </c>
      <c r="F93" s="113">
        <v>99.22</v>
      </c>
      <c r="G93" s="113">
        <v>99.29</v>
      </c>
      <c r="H93" s="113">
        <v>99.28</v>
      </c>
    </row>
    <row r="94" spans="1:8">
      <c r="A94" s="291" t="s">
        <v>368</v>
      </c>
      <c r="B94" s="291" t="s">
        <v>184</v>
      </c>
      <c r="C94" s="114">
        <v>1327.05</v>
      </c>
      <c r="D94" s="114">
        <v>478.65</v>
      </c>
      <c r="E94" s="114">
        <v>703</v>
      </c>
      <c r="F94" s="114">
        <v>699</v>
      </c>
      <c r="G94" s="114">
        <v>253</v>
      </c>
      <c r="H94" s="114">
        <v>206</v>
      </c>
    </row>
    <row r="95" spans="1:8">
      <c r="A95" s="307" t="s">
        <v>369</v>
      </c>
      <c r="B95" s="307" t="s">
        <v>184</v>
      </c>
      <c r="C95" s="115">
        <v>4585.9717000000001</v>
      </c>
      <c r="D95" s="115">
        <v>2887</v>
      </c>
      <c r="E95" s="115">
        <v>3818</v>
      </c>
      <c r="F95" s="115">
        <v>1841</v>
      </c>
      <c r="G95" s="115">
        <v>2370</v>
      </c>
      <c r="H95" s="115">
        <v>2725</v>
      </c>
    </row>
    <row r="96" spans="1:8" ht="15" thickTop="1">
      <c r="A96" s="85"/>
      <c r="B96" s="61"/>
      <c r="C96" s="61"/>
      <c r="D96" s="61"/>
      <c r="E96" s="61"/>
      <c r="F96" s="61"/>
    </row>
    <row r="97" spans="1:8" ht="15" thickBot="1">
      <c r="A97" s="314" t="s">
        <v>378</v>
      </c>
      <c r="B97" s="314"/>
      <c r="C97" s="314"/>
      <c r="D97" s="314"/>
      <c r="E97" s="314"/>
      <c r="F97" s="314"/>
    </row>
    <row r="98" spans="1:8" ht="15" thickTop="1">
      <c r="A98" s="301" t="s">
        <v>211</v>
      </c>
      <c r="B98" s="301" t="s">
        <v>235</v>
      </c>
      <c r="C98" s="320">
        <v>2023</v>
      </c>
      <c r="D98" s="50">
        <v>2023</v>
      </c>
      <c r="E98" s="50">
        <v>2022</v>
      </c>
      <c r="F98" s="50">
        <v>2021</v>
      </c>
      <c r="G98" s="50">
        <v>2020</v>
      </c>
      <c r="H98" s="50">
        <v>2019</v>
      </c>
    </row>
    <row r="99" spans="1:8">
      <c r="A99" s="291" t="s">
        <v>370</v>
      </c>
      <c r="B99" s="291" t="s">
        <v>380</v>
      </c>
      <c r="C99" s="116">
        <v>11.88</v>
      </c>
      <c r="D99" s="116">
        <v>9.69</v>
      </c>
      <c r="E99" s="116">
        <v>12.32</v>
      </c>
      <c r="F99" s="45">
        <v>7.71</v>
      </c>
      <c r="G99" s="45">
        <v>5.83</v>
      </c>
      <c r="H99" s="45">
        <v>5.39</v>
      </c>
    </row>
    <row r="100" spans="1:8">
      <c r="A100" s="307" t="s">
        <v>371</v>
      </c>
      <c r="B100" s="47" t="s">
        <v>7</v>
      </c>
      <c r="C100" s="269">
        <v>17</v>
      </c>
      <c r="D100" s="269">
        <v>36</v>
      </c>
      <c r="E100" s="269">
        <v>29</v>
      </c>
      <c r="F100" s="269">
        <v>32</v>
      </c>
      <c r="G100" s="269">
        <v>24</v>
      </c>
      <c r="H100" s="269">
        <v>27</v>
      </c>
    </row>
    <row r="101" spans="1:8" ht="15" thickTop="1">
      <c r="A101" s="85"/>
      <c r="B101" s="61"/>
      <c r="C101" s="61"/>
      <c r="D101" s="61"/>
      <c r="E101" s="61"/>
      <c r="F101" s="61"/>
    </row>
    <row r="102" spans="1:8" ht="15" thickBot="1">
      <c r="A102" s="314" t="s">
        <v>379</v>
      </c>
      <c r="B102" s="314"/>
      <c r="C102" s="314"/>
      <c r="D102" s="314"/>
      <c r="E102" s="314"/>
      <c r="F102" s="314"/>
    </row>
    <row r="103" spans="1:8" ht="15" thickTop="1">
      <c r="A103" s="301" t="s">
        <v>211</v>
      </c>
      <c r="B103" s="301" t="s">
        <v>235</v>
      </c>
      <c r="C103" s="50">
        <v>2024</v>
      </c>
      <c r="D103" s="50">
        <v>2023</v>
      </c>
      <c r="E103" s="50">
        <v>2022</v>
      </c>
      <c r="F103" s="50">
        <v>2021</v>
      </c>
      <c r="G103" s="50">
        <v>2020</v>
      </c>
      <c r="H103" s="50">
        <v>2019</v>
      </c>
    </row>
    <row r="104" spans="1:8">
      <c r="A104" s="290" t="s">
        <v>372</v>
      </c>
      <c r="B104" s="291" t="s">
        <v>0</v>
      </c>
      <c r="C104" s="117">
        <f>C105+C106</f>
        <v>22065</v>
      </c>
      <c r="D104" s="118">
        <v>6712</v>
      </c>
      <c r="E104" s="118">
        <v>5444</v>
      </c>
      <c r="F104" s="118">
        <v>5380</v>
      </c>
      <c r="G104" s="118">
        <v>4669</v>
      </c>
      <c r="H104" s="118">
        <v>4923</v>
      </c>
    </row>
    <row r="105" spans="1:8">
      <c r="A105" s="292" t="s">
        <v>373</v>
      </c>
      <c r="B105" s="291" t="s">
        <v>0</v>
      </c>
      <c r="C105" s="119">
        <v>14086</v>
      </c>
      <c r="D105" s="119">
        <v>4304</v>
      </c>
      <c r="E105" s="119">
        <v>4229</v>
      </c>
      <c r="F105" s="119">
        <v>4480</v>
      </c>
      <c r="G105" s="119">
        <v>4172</v>
      </c>
      <c r="H105" s="119">
        <v>4495</v>
      </c>
    </row>
    <row r="106" spans="1:8">
      <c r="A106" s="292" t="s">
        <v>374</v>
      </c>
      <c r="B106" s="291" t="s">
        <v>0</v>
      </c>
      <c r="C106" s="120">
        <v>7979</v>
      </c>
      <c r="D106" s="120">
        <v>2408</v>
      </c>
      <c r="E106" s="114">
        <v>1215</v>
      </c>
      <c r="F106" s="45">
        <v>900</v>
      </c>
      <c r="G106" s="45">
        <v>497</v>
      </c>
      <c r="H106" s="45">
        <v>428</v>
      </c>
    </row>
    <row r="107" spans="1:8">
      <c r="A107" s="290" t="s">
        <v>375</v>
      </c>
      <c r="B107" s="291" t="s">
        <v>0</v>
      </c>
      <c r="C107" s="121">
        <v>1822</v>
      </c>
      <c r="D107" s="122">
        <v>1532</v>
      </c>
      <c r="E107" s="118">
        <v>1547</v>
      </c>
      <c r="F107" s="123">
        <v>762</v>
      </c>
      <c r="G107" s="123">
        <v>917</v>
      </c>
      <c r="H107" s="123">
        <v>592</v>
      </c>
    </row>
    <row r="108" spans="1:8">
      <c r="A108" s="292" t="s">
        <v>376</v>
      </c>
      <c r="B108" s="291" t="s">
        <v>0</v>
      </c>
      <c r="C108" s="124">
        <v>1822</v>
      </c>
      <c r="D108" s="125">
        <v>1532</v>
      </c>
      <c r="E108" s="119">
        <v>1547</v>
      </c>
      <c r="F108" s="45">
        <v>762</v>
      </c>
      <c r="G108" s="45">
        <v>917</v>
      </c>
      <c r="H108" s="45">
        <v>592</v>
      </c>
    </row>
    <row r="109" spans="1:8">
      <c r="A109" s="306" t="s">
        <v>377</v>
      </c>
      <c r="B109" s="307" t="s">
        <v>3</v>
      </c>
      <c r="C109" s="127">
        <v>82.31</v>
      </c>
      <c r="D109" s="128">
        <v>80.33</v>
      </c>
      <c r="E109" s="128">
        <v>65.2</v>
      </c>
      <c r="F109" s="129">
        <v>31.82</v>
      </c>
      <c r="G109" s="129" t="s">
        <v>0</v>
      </c>
      <c r="H109" s="129" t="s">
        <v>0</v>
      </c>
    </row>
    <row r="110" spans="1:8" ht="15" thickTop="1">
      <c r="A110" s="85"/>
      <c r="B110" s="61"/>
      <c r="C110" s="61"/>
      <c r="D110" s="61"/>
      <c r="E110" s="61"/>
      <c r="F110" s="61"/>
    </row>
    <row r="111" spans="1:8" ht="15" thickBot="1">
      <c r="A111" s="314" t="s">
        <v>381</v>
      </c>
      <c r="B111" s="314"/>
      <c r="C111" s="314"/>
      <c r="D111" s="314"/>
      <c r="E111" s="314"/>
      <c r="F111" s="314"/>
    </row>
    <row r="112" spans="1:8" ht="15" thickTop="1">
      <c r="A112" s="301" t="s">
        <v>211</v>
      </c>
      <c r="B112" s="301" t="s">
        <v>235</v>
      </c>
      <c r="C112" s="50">
        <v>2024</v>
      </c>
      <c r="D112" s="50">
        <v>2023</v>
      </c>
      <c r="E112" s="50">
        <v>2022</v>
      </c>
      <c r="F112" s="50">
        <v>2021</v>
      </c>
      <c r="G112" s="50">
        <v>2020</v>
      </c>
      <c r="H112" s="50">
        <v>2019</v>
      </c>
    </row>
    <row r="113" spans="1:8">
      <c r="A113" s="321" t="s">
        <v>382</v>
      </c>
      <c r="B113" s="75" t="s">
        <v>0</v>
      </c>
      <c r="C113" s="121">
        <v>5456</v>
      </c>
      <c r="D113" s="122">
        <v>3845</v>
      </c>
      <c r="E113" s="122">
        <v>2327</v>
      </c>
      <c r="F113" s="122">
        <v>1507</v>
      </c>
      <c r="G113" s="122">
        <v>1384</v>
      </c>
      <c r="H113" s="130" t="s">
        <v>0</v>
      </c>
    </row>
    <row r="114" spans="1:8" ht="13.5" customHeight="1">
      <c r="A114" s="290" t="s">
        <v>383</v>
      </c>
      <c r="B114" s="131" t="s">
        <v>0</v>
      </c>
      <c r="C114" s="122">
        <v>215</v>
      </c>
      <c r="D114" s="122">
        <v>7</v>
      </c>
      <c r="E114" s="122">
        <v>3</v>
      </c>
      <c r="F114" s="122">
        <v>10</v>
      </c>
      <c r="G114" s="122">
        <v>0</v>
      </c>
      <c r="H114" s="122" t="s">
        <v>0</v>
      </c>
    </row>
    <row r="115" spans="1:8" ht="27.6">
      <c r="A115" s="322" t="s">
        <v>384</v>
      </c>
      <c r="B115" s="42" t="s">
        <v>0</v>
      </c>
      <c r="C115" s="125">
        <v>4</v>
      </c>
      <c r="D115" s="125">
        <v>2</v>
      </c>
      <c r="E115" s="119">
        <v>0</v>
      </c>
      <c r="F115" s="125">
        <v>2</v>
      </c>
      <c r="G115" s="119">
        <v>0</v>
      </c>
      <c r="H115" s="125" t="s">
        <v>0</v>
      </c>
    </row>
    <row r="116" spans="1:8">
      <c r="A116" s="322" t="s">
        <v>385</v>
      </c>
      <c r="B116" s="42" t="s">
        <v>0</v>
      </c>
      <c r="C116" s="125">
        <v>211</v>
      </c>
      <c r="D116" s="125">
        <v>5</v>
      </c>
      <c r="E116" s="119">
        <v>3</v>
      </c>
      <c r="F116" s="125">
        <v>8</v>
      </c>
      <c r="G116" s="119">
        <v>0</v>
      </c>
      <c r="H116" s="125" t="s">
        <v>0</v>
      </c>
    </row>
    <row r="117" spans="1:8">
      <c r="A117" s="306" t="s">
        <v>386</v>
      </c>
      <c r="B117" s="126" t="s">
        <v>0</v>
      </c>
      <c r="C117" s="132">
        <v>211</v>
      </c>
      <c r="D117" s="132">
        <v>180</v>
      </c>
      <c r="E117" s="132">
        <v>177</v>
      </c>
      <c r="F117" s="132">
        <v>169</v>
      </c>
      <c r="G117" s="132" t="s">
        <v>0</v>
      </c>
      <c r="H117" s="132" t="s">
        <v>0</v>
      </c>
    </row>
    <row r="118" spans="1:8" ht="15" thickTop="1">
      <c r="A118" s="85"/>
      <c r="B118" s="61"/>
      <c r="C118" s="61"/>
      <c r="D118" s="61"/>
      <c r="E118" s="61"/>
      <c r="F118" s="61"/>
    </row>
    <row r="119" spans="1:8" ht="15" thickBot="1">
      <c r="A119" s="314" t="s">
        <v>387</v>
      </c>
      <c r="B119" s="314"/>
      <c r="C119" s="314"/>
      <c r="D119" s="314"/>
      <c r="E119" s="314"/>
      <c r="F119" s="314"/>
    </row>
    <row r="120" spans="1:8" ht="15" thickTop="1">
      <c r="A120" s="301" t="s">
        <v>211</v>
      </c>
      <c r="B120" s="301" t="s">
        <v>235</v>
      </c>
      <c r="C120" s="50">
        <v>2024</v>
      </c>
      <c r="D120" s="50">
        <v>2023</v>
      </c>
      <c r="E120" s="50">
        <v>2022</v>
      </c>
      <c r="F120" s="50">
        <v>2021</v>
      </c>
      <c r="G120" s="50">
        <v>2020</v>
      </c>
      <c r="H120" s="50">
        <v>2019</v>
      </c>
    </row>
    <row r="121" spans="1:8">
      <c r="A121" s="290" t="s">
        <v>387</v>
      </c>
      <c r="B121" s="291" t="s">
        <v>401</v>
      </c>
      <c r="C121" s="133">
        <v>811.96</v>
      </c>
      <c r="D121" s="133">
        <v>827.29</v>
      </c>
      <c r="E121" s="133">
        <v>454.74</v>
      </c>
      <c r="F121" s="133">
        <v>423.83</v>
      </c>
      <c r="G121" s="133">
        <v>231.93</v>
      </c>
      <c r="H121" s="133">
        <v>195.21</v>
      </c>
    </row>
    <row r="122" spans="1:8">
      <c r="A122" s="292" t="s">
        <v>388</v>
      </c>
      <c r="B122" s="291" t="s">
        <v>401</v>
      </c>
      <c r="C122" s="113">
        <v>286.76</v>
      </c>
      <c r="D122" s="113">
        <v>297.32</v>
      </c>
      <c r="E122" s="113">
        <v>250.67</v>
      </c>
      <c r="F122" s="113">
        <v>268.24</v>
      </c>
      <c r="G122" s="113">
        <v>178.03</v>
      </c>
      <c r="H122" s="113">
        <v>166.28</v>
      </c>
    </row>
    <row r="123" spans="1:8">
      <c r="A123" s="323" t="s">
        <v>389</v>
      </c>
      <c r="B123" s="307" t="s">
        <v>401</v>
      </c>
      <c r="C123" s="134">
        <v>525.20000000000005</v>
      </c>
      <c r="D123" s="134">
        <v>529.97</v>
      </c>
      <c r="E123" s="134">
        <v>204.07</v>
      </c>
      <c r="F123" s="134">
        <v>155.59</v>
      </c>
      <c r="G123" s="134">
        <v>53.9</v>
      </c>
      <c r="H123" s="134">
        <v>28.93</v>
      </c>
    </row>
    <row r="124" spans="1:8" ht="15" thickTop="1"/>
    <row r="125" spans="1:8" ht="15" thickBot="1">
      <c r="A125" s="314" t="s">
        <v>403</v>
      </c>
      <c r="B125" s="314"/>
      <c r="C125" s="314"/>
      <c r="D125" s="314"/>
      <c r="E125" s="314"/>
      <c r="F125" s="314"/>
    </row>
    <row r="126" spans="1:8" ht="15" thickTop="1">
      <c r="A126" s="301" t="s">
        <v>211</v>
      </c>
      <c r="B126" s="301" t="s">
        <v>235</v>
      </c>
      <c r="C126" s="50">
        <v>2024</v>
      </c>
      <c r="D126" s="50">
        <v>2023</v>
      </c>
      <c r="E126" s="50">
        <v>2022</v>
      </c>
      <c r="F126" s="50">
        <v>2021</v>
      </c>
      <c r="G126" s="50">
        <v>2020</v>
      </c>
      <c r="H126" s="50">
        <v>2019</v>
      </c>
    </row>
    <row r="127" spans="1:8">
      <c r="A127" s="290" t="s">
        <v>390</v>
      </c>
      <c r="B127" s="291" t="s">
        <v>348</v>
      </c>
      <c r="C127" s="240">
        <f>SUM(C128:C133)</f>
        <v>3186.1000000000004</v>
      </c>
      <c r="D127" s="133">
        <v>3247.48</v>
      </c>
      <c r="E127" s="133">
        <v>2853.94</v>
      </c>
      <c r="F127" s="133">
        <v>2359.11</v>
      </c>
      <c r="G127" s="133">
        <v>1800.15</v>
      </c>
      <c r="H127" s="133">
        <v>1489.2</v>
      </c>
    </row>
    <row r="128" spans="1:8">
      <c r="A128" s="292" t="s">
        <v>391</v>
      </c>
      <c r="B128" s="291" t="s">
        <v>348</v>
      </c>
      <c r="C128" s="116">
        <v>119.29</v>
      </c>
      <c r="D128" s="116">
        <v>98.35</v>
      </c>
      <c r="E128" s="116">
        <v>91.08</v>
      </c>
      <c r="F128" s="116">
        <v>71.510000000000005</v>
      </c>
      <c r="G128" s="116">
        <v>39.590000000000003</v>
      </c>
      <c r="H128" s="116">
        <v>37.65</v>
      </c>
    </row>
    <row r="129" spans="1:151">
      <c r="A129" s="292" t="s">
        <v>392</v>
      </c>
      <c r="B129" s="291" t="s">
        <v>348</v>
      </c>
      <c r="C129" s="239">
        <v>2724.76</v>
      </c>
      <c r="D129" s="116">
        <v>2854.44</v>
      </c>
      <c r="E129" s="116">
        <v>2511.41</v>
      </c>
      <c r="F129" s="116">
        <v>2106.5300000000002</v>
      </c>
      <c r="G129" s="116">
        <v>1635.57</v>
      </c>
      <c r="H129" s="116">
        <v>1338.64</v>
      </c>
    </row>
    <row r="130" spans="1:151" s="64" customFormat="1">
      <c r="A130" s="291" t="s">
        <v>393</v>
      </c>
      <c r="B130" s="291" t="s">
        <v>348</v>
      </c>
      <c r="C130" s="116">
        <v>2.87</v>
      </c>
      <c r="D130" s="116">
        <v>2.97</v>
      </c>
      <c r="E130" s="116">
        <v>2.5099999999999998</v>
      </c>
      <c r="F130" s="116">
        <v>2.68</v>
      </c>
      <c r="G130" s="116">
        <v>1.66</v>
      </c>
      <c r="H130" s="116">
        <v>1.78</v>
      </c>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row>
    <row r="131" spans="1:151" s="64" customFormat="1">
      <c r="A131" s="291" t="s">
        <v>394</v>
      </c>
      <c r="B131" s="291" t="s">
        <v>348</v>
      </c>
      <c r="C131" s="239">
        <v>105.66</v>
      </c>
      <c r="D131" s="116">
        <v>96.6</v>
      </c>
      <c r="E131" s="116">
        <v>81.150000000000006</v>
      </c>
      <c r="F131" s="116">
        <v>53.75</v>
      </c>
      <c r="G131" s="116">
        <v>35.07</v>
      </c>
      <c r="H131" s="116">
        <v>31.4</v>
      </c>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c r="CN131" s="39"/>
      <c r="CO131" s="39"/>
      <c r="CP131" s="39"/>
      <c r="CQ131" s="39"/>
      <c r="CR131" s="39"/>
      <c r="CS131" s="39"/>
      <c r="CT131" s="39"/>
      <c r="CU131" s="39"/>
      <c r="CV131" s="39"/>
      <c r="CW131" s="39"/>
      <c r="CX131" s="39"/>
      <c r="CY131" s="39"/>
      <c r="CZ131" s="39"/>
      <c r="DA131" s="39"/>
      <c r="DB131" s="39"/>
      <c r="DC131" s="39"/>
      <c r="DD131" s="39"/>
      <c r="DE131" s="39"/>
      <c r="DF131" s="39"/>
      <c r="DG131" s="39"/>
      <c r="DH131" s="39"/>
      <c r="DI131" s="39"/>
      <c r="DJ131" s="39"/>
      <c r="DK131" s="39"/>
      <c r="DL131" s="39"/>
      <c r="DM131" s="39"/>
      <c r="DN131" s="39"/>
      <c r="DO131" s="39"/>
      <c r="DP131" s="39"/>
      <c r="DQ131" s="39"/>
      <c r="DR131" s="39"/>
      <c r="DS131" s="39"/>
      <c r="DT131" s="39"/>
      <c r="DU131" s="39"/>
      <c r="DV131" s="39"/>
      <c r="DW131" s="39"/>
      <c r="DX131" s="39"/>
      <c r="DY131" s="39"/>
      <c r="DZ131" s="39"/>
      <c r="EA131" s="39"/>
      <c r="EB131" s="39"/>
      <c r="EC131" s="39"/>
      <c r="ED131" s="39"/>
      <c r="EE131" s="39"/>
      <c r="EF131" s="39"/>
      <c r="EG131" s="39"/>
      <c r="EH131" s="39"/>
      <c r="EI131" s="39"/>
      <c r="EJ131" s="39"/>
      <c r="EK131" s="39"/>
      <c r="EL131" s="39"/>
      <c r="EM131" s="39"/>
      <c r="EN131" s="39"/>
      <c r="EO131" s="39"/>
      <c r="EP131" s="39"/>
      <c r="EQ131" s="39"/>
      <c r="ER131" s="39"/>
      <c r="ES131" s="39"/>
      <c r="ET131" s="39"/>
      <c r="EU131" s="39"/>
    </row>
    <row r="132" spans="1:151" s="64" customFormat="1">
      <c r="A132" s="291" t="s">
        <v>395</v>
      </c>
      <c r="B132" s="291" t="s">
        <v>348</v>
      </c>
      <c r="C132" s="116">
        <v>57.53</v>
      </c>
      <c r="D132" s="116">
        <v>57.46</v>
      </c>
      <c r="E132" s="116">
        <v>39.53</v>
      </c>
      <c r="F132" s="116">
        <v>24.04</v>
      </c>
      <c r="G132" s="116">
        <v>23.09</v>
      </c>
      <c r="H132" s="116">
        <v>20.48</v>
      </c>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c r="CN132" s="39"/>
      <c r="CO132" s="39"/>
      <c r="CP132" s="39"/>
      <c r="CQ132" s="39"/>
      <c r="CR132" s="39"/>
      <c r="CS132" s="39"/>
      <c r="CT132" s="39"/>
      <c r="CU132" s="39"/>
      <c r="CV132" s="39"/>
      <c r="CW132" s="39"/>
      <c r="CX132" s="39"/>
      <c r="CY132" s="39"/>
      <c r="CZ132" s="39"/>
      <c r="DA132" s="39"/>
      <c r="DB132" s="39"/>
      <c r="DC132" s="39"/>
      <c r="DD132" s="39"/>
      <c r="DE132" s="39"/>
      <c r="DF132" s="39"/>
      <c r="DG132" s="39"/>
      <c r="DH132" s="39"/>
      <c r="DI132" s="39"/>
      <c r="DJ132" s="39"/>
      <c r="DK132" s="39"/>
      <c r="DL132" s="39"/>
      <c r="DM132" s="39"/>
      <c r="DN132" s="39"/>
      <c r="DO132" s="39"/>
      <c r="DP132" s="39"/>
      <c r="DQ132" s="39"/>
      <c r="DR132" s="39"/>
      <c r="DS132" s="39"/>
      <c r="DT132" s="39"/>
      <c r="DU132" s="39"/>
      <c r="DV132" s="39"/>
      <c r="DW132" s="39"/>
      <c r="DX132" s="39"/>
      <c r="DY132" s="39"/>
      <c r="DZ132" s="39"/>
      <c r="EA132" s="39"/>
      <c r="EB132" s="39"/>
      <c r="EC132" s="39"/>
      <c r="ED132" s="39"/>
      <c r="EE132" s="39"/>
      <c r="EF132" s="39"/>
      <c r="EG132" s="39"/>
      <c r="EH132" s="39"/>
      <c r="EI132" s="39"/>
      <c r="EJ132" s="39"/>
      <c r="EK132" s="39"/>
      <c r="EL132" s="39"/>
      <c r="EM132" s="39"/>
      <c r="EN132" s="39"/>
      <c r="EO132" s="39"/>
      <c r="EP132" s="39"/>
      <c r="EQ132" s="39"/>
      <c r="ER132" s="39"/>
      <c r="ES132" s="39"/>
      <c r="ET132" s="39"/>
      <c r="EU132" s="39"/>
    </row>
    <row r="133" spans="1:151">
      <c r="A133" s="291" t="s">
        <v>396</v>
      </c>
      <c r="B133" s="291" t="s">
        <v>348</v>
      </c>
      <c r="C133" s="116">
        <v>175.99</v>
      </c>
      <c r="D133" s="116">
        <v>137.66</v>
      </c>
      <c r="E133" s="116">
        <v>128.26</v>
      </c>
      <c r="F133" s="116">
        <v>100.6</v>
      </c>
      <c r="G133" s="116">
        <v>65.17</v>
      </c>
      <c r="H133" s="116">
        <v>59.25</v>
      </c>
    </row>
    <row r="134" spans="1:151">
      <c r="A134" s="290" t="s">
        <v>397</v>
      </c>
      <c r="B134" s="291" t="s">
        <v>348</v>
      </c>
      <c r="C134" s="133">
        <v>749.6</v>
      </c>
      <c r="D134" s="133">
        <v>561.83000000000004</v>
      </c>
      <c r="E134" s="133">
        <v>509.04</v>
      </c>
      <c r="F134" s="133">
        <v>394.83</v>
      </c>
      <c r="G134" s="133">
        <v>214.09</v>
      </c>
      <c r="H134" s="133">
        <v>169.78</v>
      </c>
    </row>
    <row r="135" spans="1:151" s="63" customFormat="1">
      <c r="A135" s="306" t="s">
        <v>398</v>
      </c>
      <c r="B135" s="307" t="s">
        <v>402</v>
      </c>
      <c r="C135" s="128">
        <v>2.82</v>
      </c>
      <c r="D135" s="128">
        <v>2.13</v>
      </c>
      <c r="E135" s="128">
        <v>1.94</v>
      </c>
      <c r="F135" s="128">
        <v>1.53</v>
      </c>
      <c r="G135" s="128">
        <v>0.84</v>
      </c>
      <c r="H135" s="128">
        <v>0.73</v>
      </c>
    </row>
  </sheetData>
  <mergeCells count="26">
    <mergeCell ref="A22:G22"/>
    <mergeCell ref="A25:G25"/>
    <mergeCell ref="A29:G29"/>
    <mergeCell ref="A32:H32"/>
    <mergeCell ref="A1:F1"/>
    <mergeCell ref="A6:G6"/>
    <mergeCell ref="A9:G9"/>
    <mergeCell ref="A12:G12"/>
    <mergeCell ref="B35:C35"/>
    <mergeCell ref="D35:E35"/>
    <mergeCell ref="A44:F44"/>
    <mergeCell ref="F35:G35"/>
    <mergeCell ref="G49:H49"/>
    <mergeCell ref="A40:C40"/>
    <mergeCell ref="A37:C37"/>
    <mergeCell ref="A49:C49"/>
    <mergeCell ref="D49:F49"/>
    <mergeCell ref="A77:F77"/>
    <mergeCell ref="A78:F78"/>
    <mergeCell ref="A80:F80"/>
    <mergeCell ref="A53:D53"/>
    <mergeCell ref="A60:F60"/>
    <mergeCell ref="A73:F73"/>
    <mergeCell ref="A74:F74"/>
    <mergeCell ref="A75:F75"/>
    <mergeCell ref="A76:F76"/>
  </mergeCells>
  <phoneticPr fontId="40" type="noConversion"/>
  <pageMargins left="0.7" right="0.7" top="0.75" bottom="0.75" header="0.3" footer="0.3"/>
  <pageSetup paperSize="9" orientation="portrait" r:id="rId1"/>
  <ignoredErrors>
    <ignoredError sqref="E6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zoomScale="115" zoomScaleNormal="115" workbookViewId="0">
      <selection activeCell="J16" sqref="J16"/>
    </sheetView>
  </sheetViews>
  <sheetFormatPr defaultColWidth="9.109375" defaultRowHeight="14.4"/>
  <cols>
    <col min="1" max="1" width="34.44140625" style="38" customWidth="1"/>
    <col min="2" max="2" width="15.6640625" style="38" customWidth="1"/>
    <col min="3" max="7" width="15.6640625" style="39" customWidth="1"/>
    <col min="8" max="8" width="25.21875" style="39" customWidth="1"/>
    <col min="9" max="16384" width="9.109375" style="39"/>
  </cols>
  <sheetData>
    <row r="1" spans="1:8" ht="39.6" customHeight="1">
      <c r="A1" s="422" t="str">
        <f>Social!A1</f>
        <v>Zijin Mining 2024 ESG Performance Data</v>
      </c>
      <c r="B1" s="422"/>
      <c r="C1" s="422"/>
      <c r="D1" s="422"/>
      <c r="E1" s="422"/>
      <c r="F1" s="422"/>
      <c r="G1" s="422"/>
      <c r="H1" s="2" t="str">
        <f>Social!G1</f>
        <v>Last Update:2025/3/21</v>
      </c>
    </row>
    <row r="2" spans="1:8" ht="25.8">
      <c r="A2" s="1" t="s">
        <v>404</v>
      </c>
      <c r="B2" s="1"/>
      <c r="C2" s="1"/>
      <c r="D2" s="1"/>
      <c r="E2" s="1"/>
    </row>
    <row r="3" spans="1:8" ht="25.8">
      <c r="A3" s="1"/>
      <c r="B3" s="1"/>
      <c r="C3" s="1"/>
      <c r="D3" s="1"/>
      <c r="E3" s="1"/>
    </row>
    <row r="4" spans="1:8">
      <c r="A4" s="418" t="s">
        <v>412</v>
      </c>
      <c r="B4" s="418"/>
      <c r="C4" s="418"/>
      <c r="D4" s="418"/>
      <c r="E4" s="418"/>
      <c r="F4" s="418"/>
      <c r="G4" s="418"/>
    </row>
    <row r="5" spans="1:8" ht="27.6">
      <c r="A5" s="301" t="s">
        <v>211</v>
      </c>
      <c r="B5" s="324" t="s">
        <v>405</v>
      </c>
      <c r="C5" s="324" t="s">
        <v>406</v>
      </c>
      <c r="D5" s="324" t="s">
        <v>407</v>
      </c>
      <c r="E5" s="324" t="s">
        <v>408</v>
      </c>
      <c r="F5" s="324" t="s">
        <v>409</v>
      </c>
    </row>
    <row r="6" spans="1:8">
      <c r="A6" s="291" t="s">
        <v>410</v>
      </c>
      <c r="B6" s="45">
        <v>13</v>
      </c>
      <c r="C6" s="45">
        <v>6</v>
      </c>
      <c r="D6" s="45">
        <v>1</v>
      </c>
      <c r="E6" s="45">
        <v>6</v>
      </c>
      <c r="F6" s="45">
        <v>2</v>
      </c>
    </row>
    <row r="7" spans="1:8">
      <c r="A7" s="307" t="s">
        <v>411</v>
      </c>
      <c r="B7" s="51">
        <v>1</v>
      </c>
      <c r="C7" s="52">
        <v>0.46200000000000002</v>
      </c>
      <c r="D7" s="52">
        <v>7.6999999999999999E-2</v>
      </c>
      <c r="E7" s="52">
        <v>0.46200000000000002</v>
      </c>
      <c r="F7" s="52">
        <f>F6/B6</f>
        <v>0.15384615384615385</v>
      </c>
    </row>
    <row r="8" spans="1:8" ht="20.399999999999999">
      <c r="A8" s="53"/>
      <c r="B8" s="53"/>
      <c r="C8" s="53"/>
      <c r="D8" s="53"/>
      <c r="E8" s="53"/>
    </row>
    <row r="9" spans="1:8" ht="15.6">
      <c r="A9" s="418" t="s">
        <v>413</v>
      </c>
      <c r="B9" s="418"/>
      <c r="C9" s="418"/>
      <c r="D9" s="418"/>
      <c r="E9" s="418"/>
      <c r="F9" s="54"/>
      <c r="G9" s="54"/>
    </row>
    <row r="10" spans="1:8">
      <c r="A10" s="301" t="s">
        <v>211</v>
      </c>
      <c r="B10" s="41">
        <v>2024</v>
      </c>
      <c r="C10" s="41">
        <v>2023</v>
      </c>
      <c r="D10" s="41">
        <v>2022</v>
      </c>
      <c r="E10" s="41">
        <v>2021</v>
      </c>
      <c r="F10" s="41">
        <v>2020</v>
      </c>
      <c r="G10" s="41">
        <v>2019</v>
      </c>
    </row>
    <row r="11" spans="1:8">
      <c r="A11" s="389" t="s">
        <v>414</v>
      </c>
      <c r="B11" s="389"/>
      <c r="C11" s="389"/>
      <c r="D11" s="389"/>
      <c r="E11" s="389"/>
      <c r="F11" s="389"/>
      <c r="G11" s="294"/>
    </row>
    <row r="12" spans="1:8" ht="27.6">
      <c r="A12" s="291" t="s">
        <v>415</v>
      </c>
      <c r="B12" s="55">
        <v>1</v>
      </c>
      <c r="C12" s="55">
        <v>1</v>
      </c>
      <c r="D12" s="55">
        <v>1</v>
      </c>
      <c r="E12" s="55">
        <v>1</v>
      </c>
      <c r="F12" s="56">
        <v>0.87190000000000001</v>
      </c>
      <c r="G12" s="56">
        <v>0.83289999999999997</v>
      </c>
    </row>
    <row r="13" spans="1:8">
      <c r="A13" s="291" t="s">
        <v>416</v>
      </c>
      <c r="B13" s="57">
        <v>0.75249999999999995</v>
      </c>
      <c r="C13" s="57">
        <v>0.87970000000000004</v>
      </c>
      <c r="D13" s="57">
        <v>0.755</v>
      </c>
      <c r="E13" s="57">
        <v>0.6482</v>
      </c>
      <c r="F13" s="57">
        <v>0.63959999999999995</v>
      </c>
      <c r="G13" s="57">
        <v>0.68</v>
      </c>
    </row>
    <row r="14" spans="1:8">
      <c r="A14" s="291" t="s">
        <v>417</v>
      </c>
      <c r="B14" s="58">
        <v>0.7681</v>
      </c>
      <c r="C14" s="58">
        <v>0.73770000000000002</v>
      </c>
      <c r="D14" s="58">
        <v>0.70899999999999996</v>
      </c>
      <c r="E14" s="58">
        <v>0.621</v>
      </c>
      <c r="F14" s="58">
        <v>0.61550000000000005</v>
      </c>
      <c r="G14" s="58">
        <v>0.58240000000000003</v>
      </c>
      <c r="H14" s="232"/>
    </row>
    <row r="15" spans="1:8">
      <c r="A15" s="389" t="s">
        <v>418</v>
      </c>
      <c r="B15" s="389"/>
      <c r="C15" s="389"/>
      <c r="D15" s="389"/>
      <c r="E15" s="389"/>
      <c r="F15" s="389"/>
      <c r="G15" s="294"/>
    </row>
    <row r="16" spans="1:8" ht="27.6">
      <c r="A16" s="328" t="s">
        <v>429</v>
      </c>
      <c r="B16" s="59">
        <v>236</v>
      </c>
      <c r="C16" s="59">
        <v>243</v>
      </c>
      <c r="D16" s="59">
        <v>204</v>
      </c>
      <c r="E16" s="59">
        <v>154</v>
      </c>
      <c r="F16" s="59">
        <v>104</v>
      </c>
      <c r="G16" s="59" t="s">
        <v>0</v>
      </c>
    </row>
    <row r="17" spans="1:7" ht="27.6">
      <c r="A17" s="328" t="s">
        <v>430</v>
      </c>
      <c r="B17" s="45">
        <v>225</v>
      </c>
      <c r="C17" s="45">
        <v>227</v>
      </c>
      <c r="D17" s="45">
        <v>195</v>
      </c>
      <c r="E17" s="59">
        <v>145</v>
      </c>
      <c r="F17" s="59" t="s">
        <v>0</v>
      </c>
      <c r="G17" s="60" t="s">
        <v>0</v>
      </c>
    </row>
    <row r="18" spans="1:7">
      <c r="A18" s="389" t="s">
        <v>419</v>
      </c>
      <c r="B18" s="389"/>
      <c r="C18" s="389"/>
      <c r="D18" s="389"/>
      <c r="E18" s="389"/>
      <c r="F18" s="389"/>
      <c r="G18" s="294"/>
    </row>
    <row r="19" spans="1:7">
      <c r="A19" s="292" t="s">
        <v>426</v>
      </c>
      <c r="B19" s="45">
        <v>130</v>
      </c>
      <c r="C19" s="45">
        <v>121</v>
      </c>
      <c r="D19" s="45">
        <v>86</v>
      </c>
      <c r="E19" s="45">
        <v>63</v>
      </c>
      <c r="F19" s="45">
        <v>28</v>
      </c>
      <c r="G19" s="45" t="s">
        <v>0</v>
      </c>
    </row>
    <row r="20" spans="1:7">
      <c r="A20" s="292" t="s">
        <v>427</v>
      </c>
      <c r="B20" s="45">
        <v>58</v>
      </c>
      <c r="C20" s="45">
        <v>57</v>
      </c>
      <c r="D20" s="45">
        <v>63</v>
      </c>
      <c r="E20" s="45">
        <v>54</v>
      </c>
      <c r="F20" s="45">
        <v>33</v>
      </c>
      <c r="G20" s="45" t="s">
        <v>0</v>
      </c>
    </row>
    <row r="21" spans="1:7">
      <c r="A21" s="328" t="s">
        <v>428</v>
      </c>
      <c r="B21" s="46">
        <v>48</v>
      </c>
      <c r="C21" s="46">
        <v>65</v>
      </c>
      <c r="D21" s="46">
        <v>55</v>
      </c>
      <c r="E21" s="46">
        <v>37</v>
      </c>
      <c r="F21" s="46">
        <v>43</v>
      </c>
      <c r="G21" s="46" t="s">
        <v>0</v>
      </c>
    </row>
    <row r="22" spans="1:7">
      <c r="A22" s="389" t="s">
        <v>420</v>
      </c>
      <c r="B22" s="389"/>
      <c r="C22" s="389"/>
      <c r="D22" s="389"/>
      <c r="E22" s="389"/>
      <c r="F22" s="389"/>
      <c r="G22" s="294"/>
    </row>
    <row r="23" spans="1:7">
      <c r="A23" s="325" t="s">
        <v>421</v>
      </c>
      <c r="B23" s="45">
        <v>115</v>
      </c>
      <c r="C23" s="45">
        <v>112</v>
      </c>
      <c r="D23" s="45">
        <v>104</v>
      </c>
      <c r="E23" s="45" t="s">
        <v>0</v>
      </c>
      <c r="F23" s="45" t="s">
        <v>0</v>
      </c>
      <c r="G23" s="45" t="s">
        <v>0</v>
      </c>
    </row>
    <row r="24" spans="1:7">
      <c r="A24" s="292" t="s">
        <v>422</v>
      </c>
      <c r="B24" s="45">
        <v>44</v>
      </c>
      <c r="C24" s="45">
        <v>67</v>
      </c>
      <c r="D24" s="45">
        <v>53</v>
      </c>
      <c r="E24" s="45" t="s">
        <v>0</v>
      </c>
      <c r="F24" s="45" t="s">
        <v>0</v>
      </c>
      <c r="G24" s="45" t="s">
        <v>0</v>
      </c>
    </row>
    <row r="25" spans="1:7">
      <c r="A25" s="292" t="s">
        <v>423</v>
      </c>
      <c r="B25" s="45">
        <v>25</v>
      </c>
      <c r="C25" s="45">
        <v>34</v>
      </c>
      <c r="D25" s="45">
        <v>27</v>
      </c>
      <c r="E25" s="46" t="s">
        <v>0</v>
      </c>
      <c r="F25" s="46" t="s">
        <v>0</v>
      </c>
      <c r="G25" s="46" t="s">
        <v>0</v>
      </c>
    </row>
    <row r="26" spans="1:7">
      <c r="A26" s="326" t="s">
        <v>424</v>
      </c>
      <c r="B26" s="46">
        <v>7</v>
      </c>
      <c r="C26" s="46">
        <v>26</v>
      </c>
      <c r="D26" s="46">
        <v>16</v>
      </c>
      <c r="E26" s="45" t="s">
        <v>0</v>
      </c>
      <c r="F26" s="45" t="s">
        <v>0</v>
      </c>
      <c r="G26" s="45" t="s">
        <v>0</v>
      </c>
    </row>
    <row r="27" spans="1:7">
      <c r="A27" s="292" t="s">
        <v>425</v>
      </c>
      <c r="B27" s="46">
        <v>2</v>
      </c>
      <c r="C27" s="46">
        <v>4</v>
      </c>
      <c r="D27" s="46">
        <v>4</v>
      </c>
      <c r="E27" s="45" t="s">
        <v>0</v>
      </c>
      <c r="F27" s="45" t="s">
        <v>0</v>
      </c>
      <c r="G27" s="45" t="s">
        <v>0</v>
      </c>
    </row>
    <row r="28" spans="1:7" ht="15" thickBot="1">
      <c r="A28" s="327" t="s">
        <v>206</v>
      </c>
      <c r="B28" s="62">
        <v>43</v>
      </c>
      <c r="C28" s="62" t="s">
        <v>79</v>
      </c>
      <c r="D28" s="62" t="s">
        <v>79</v>
      </c>
      <c r="E28" s="62" t="s">
        <v>0</v>
      </c>
      <c r="F28" s="62" t="s">
        <v>0</v>
      </c>
      <c r="G28" s="62" t="s">
        <v>0</v>
      </c>
    </row>
  </sheetData>
  <mergeCells count="8">
    <mergeCell ref="A15:F15"/>
    <mergeCell ref="A18:F18"/>
    <mergeCell ref="A22:F22"/>
    <mergeCell ref="A1:G1"/>
    <mergeCell ref="A9:E9"/>
    <mergeCell ref="A4:E4"/>
    <mergeCell ref="F4:G4"/>
    <mergeCell ref="A11:F11"/>
  </mergeCells>
  <phoneticPr fontId="40"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130" zoomScaleNormal="130" workbookViewId="0">
      <selection activeCell="D13" sqref="D13"/>
    </sheetView>
  </sheetViews>
  <sheetFormatPr defaultColWidth="9.109375" defaultRowHeight="14.4"/>
  <cols>
    <col min="1" max="1" width="34.21875" style="38" customWidth="1"/>
    <col min="2" max="2" width="13.88671875" style="39" customWidth="1"/>
    <col min="3" max="8" width="15.6640625" style="39" customWidth="1"/>
    <col min="9" max="9" width="12.77734375" style="39" customWidth="1"/>
    <col min="10" max="16384" width="9.109375" style="39"/>
  </cols>
  <sheetData>
    <row r="1" spans="1:8" ht="32.25" customHeight="1">
      <c r="A1" s="422" t="str">
        <f>Governance!A1</f>
        <v>Zijin Mining 2024 ESG Performance Data</v>
      </c>
      <c r="B1" s="422"/>
      <c r="C1" s="422"/>
      <c r="D1" s="422"/>
      <c r="E1" s="422"/>
      <c r="F1" s="422"/>
      <c r="G1" s="2" t="str">
        <f>Governance!H1</f>
        <v>Last Update:2025/3/21</v>
      </c>
    </row>
    <row r="2" spans="1:8" ht="25.8">
      <c r="A2" s="1" t="s">
        <v>431</v>
      </c>
    </row>
    <row r="4" spans="1:8" ht="16.2" thickBot="1">
      <c r="A4" s="424" t="s">
        <v>121</v>
      </c>
      <c r="B4" s="424"/>
      <c r="C4" s="424"/>
      <c r="D4" s="424"/>
      <c r="E4" s="424"/>
      <c r="F4" s="424"/>
      <c r="G4" s="40"/>
    </row>
    <row r="5" spans="1:8" ht="15" thickTop="1">
      <c r="A5" s="301" t="s">
        <v>211</v>
      </c>
      <c r="B5" s="301" t="s">
        <v>235</v>
      </c>
      <c r="C5" s="41">
        <v>2024</v>
      </c>
      <c r="D5" s="41">
        <v>2023</v>
      </c>
      <c r="E5" s="41">
        <v>2022</v>
      </c>
      <c r="F5" s="41">
        <v>2021</v>
      </c>
      <c r="G5" s="41">
        <v>2020</v>
      </c>
      <c r="H5" s="41">
        <v>2019</v>
      </c>
    </row>
    <row r="6" spans="1:8">
      <c r="A6" s="389" t="s">
        <v>446</v>
      </c>
      <c r="B6" s="389"/>
      <c r="C6" s="389"/>
      <c r="D6" s="389"/>
      <c r="E6" s="389"/>
      <c r="F6" s="389"/>
      <c r="G6" s="389"/>
      <c r="H6" s="389"/>
    </row>
    <row r="7" spans="1:8" ht="27.6">
      <c r="A7" s="291" t="s">
        <v>432</v>
      </c>
      <c r="B7" s="291" t="s">
        <v>348</v>
      </c>
      <c r="C7" s="207">
        <v>3036.3995715299998</v>
      </c>
      <c r="D7" s="43">
        <v>2934</v>
      </c>
      <c r="E7" s="43">
        <v>2703</v>
      </c>
      <c r="F7" s="43">
        <v>2251</v>
      </c>
      <c r="G7" s="43">
        <v>1715</v>
      </c>
      <c r="H7" s="43">
        <v>1361</v>
      </c>
    </row>
    <row r="8" spans="1:8" ht="27.6">
      <c r="A8" s="291" t="s">
        <v>433</v>
      </c>
      <c r="B8" s="291" t="s">
        <v>348</v>
      </c>
      <c r="C8" s="208">
        <v>480.77725154000001</v>
      </c>
      <c r="D8" s="39">
        <v>313</v>
      </c>
      <c r="E8" s="39">
        <v>300</v>
      </c>
      <c r="F8" s="43">
        <v>248</v>
      </c>
      <c r="G8" s="43">
        <v>108</v>
      </c>
      <c r="H8" s="43">
        <v>70</v>
      </c>
    </row>
    <row r="9" spans="1:8" ht="27.6">
      <c r="A9" s="291" t="s">
        <v>434</v>
      </c>
      <c r="B9" s="291" t="s">
        <v>348</v>
      </c>
      <c r="C9" s="207">
        <v>320.50602436999998</v>
      </c>
      <c r="D9" s="43">
        <v>211</v>
      </c>
      <c r="E9" s="43">
        <v>200</v>
      </c>
      <c r="F9" s="43">
        <v>157</v>
      </c>
      <c r="G9" s="43">
        <v>65</v>
      </c>
      <c r="H9" s="43">
        <v>43</v>
      </c>
    </row>
    <row r="10" spans="1:8" ht="27.6">
      <c r="A10" s="291" t="s">
        <v>435</v>
      </c>
      <c r="B10" s="291" t="s">
        <v>348</v>
      </c>
      <c r="C10" s="209">
        <v>3966.1073002600001</v>
      </c>
      <c r="D10" s="44">
        <v>3430</v>
      </c>
      <c r="E10" s="44">
        <v>3060</v>
      </c>
      <c r="F10" s="44">
        <v>2086</v>
      </c>
      <c r="G10" s="44">
        <v>1823</v>
      </c>
      <c r="H10" s="44">
        <v>1238</v>
      </c>
    </row>
    <row r="11" spans="1:8">
      <c r="A11" s="389" t="s">
        <v>445</v>
      </c>
      <c r="B11" s="389"/>
      <c r="C11" s="389"/>
      <c r="D11" s="389"/>
      <c r="E11" s="389"/>
      <c r="F11" s="389"/>
      <c r="G11" s="389"/>
      <c r="H11" s="389"/>
    </row>
    <row r="12" spans="1:8">
      <c r="A12" s="291" t="s">
        <v>436</v>
      </c>
      <c r="B12" s="291" t="s">
        <v>437</v>
      </c>
      <c r="C12" s="231">
        <v>106.8455</v>
      </c>
      <c r="D12" s="45">
        <v>101</v>
      </c>
      <c r="E12" s="45">
        <v>88</v>
      </c>
      <c r="F12" s="45">
        <v>58</v>
      </c>
      <c r="G12" s="45">
        <v>45</v>
      </c>
      <c r="H12" s="45">
        <v>37</v>
      </c>
    </row>
    <row r="13" spans="1:8">
      <c r="A13" s="291" t="s">
        <v>438</v>
      </c>
      <c r="B13" s="291" t="s">
        <v>184</v>
      </c>
      <c r="C13" s="231">
        <v>72.933000000000007</v>
      </c>
      <c r="D13" s="45">
        <v>68</v>
      </c>
      <c r="E13" s="45">
        <v>56</v>
      </c>
      <c r="F13" s="45">
        <v>48</v>
      </c>
      <c r="G13" s="45">
        <v>41</v>
      </c>
      <c r="H13" s="45">
        <v>41</v>
      </c>
    </row>
    <row r="14" spans="1:8">
      <c r="A14" s="347" t="s">
        <v>439</v>
      </c>
      <c r="B14" s="347" t="s">
        <v>437</v>
      </c>
      <c r="C14" s="348">
        <v>45</v>
      </c>
      <c r="D14" s="349">
        <v>47</v>
      </c>
      <c r="E14" s="349">
        <v>44</v>
      </c>
      <c r="F14" s="349">
        <v>43</v>
      </c>
      <c r="G14" s="45">
        <v>38</v>
      </c>
      <c r="H14" s="45">
        <v>37</v>
      </c>
    </row>
    <row r="15" spans="1:8">
      <c r="A15" s="347" t="s">
        <v>440</v>
      </c>
      <c r="B15" s="347" t="s">
        <v>184</v>
      </c>
      <c r="C15" s="350">
        <v>436</v>
      </c>
      <c r="D15" s="351">
        <v>412</v>
      </c>
      <c r="E15" s="351">
        <v>387</v>
      </c>
      <c r="F15" s="351">
        <v>309</v>
      </c>
      <c r="G15" s="46">
        <v>299</v>
      </c>
      <c r="H15" s="46">
        <v>263</v>
      </c>
    </row>
    <row r="16" spans="1:8">
      <c r="A16" s="423" t="s">
        <v>447</v>
      </c>
      <c r="B16" s="423"/>
      <c r="C16" s="423"/>
      <c r="D16" s="423"/>
      <c r="E16" s="423"/>
      <c r="F16" s="423"/>
      <c r="G16" s="389"/>
      <c r="H16" s="389"/>
    </row>
    <row r="17" spans="1:9">
      <c r="A17" s="347" t="s">
        <v>441</v>
      </c>
      <c r="B17" s="347" t="s">
        <v>437</v>
      </c>
      <c r="C17" s="211">
        <v>11037</v>
      </c>
      <c r="D17" s="211">
        <v>7456</v>
      </c>
      <c r="E17" s="211">
        <v>7371.86</v>
      </c>
      <c r="F17" s="211">
        <v>6277</v>
      </c>
      <c r="G17" s="43">
        <v>6206</v>
      </c>
      <c r="H17" s="43">
        <v>5725</v>
      </c>
      <c r="I17" s="49"/>
    </row>
    <row r="18" spans="1:9">
      <c r="A18" s="347" t="s">
        <v>442</v>
      </c>
      <c r="B18" s="347" t="s">
        <v>184</v>
      </c>
      <c r="C18" s="211">
        <v>3973</v>
      </c>
      <c r="D18" s="211">
        <v>2998</v>
      </c>
      <c r="E18" s="211">
        <v>3117.09</v>
      </c>
      <c r="F18" s="211">
        <v>2373</v>
      </c>
      <c r="G18" s="43">
        <v>2334</v>
      </c>
      <c r="H18" s="43">
        <v>1887</v>
      </c>
      <c r="I18" s="49"/>
    </row>
    <row r="19" spans="1:9">
      <c r="A19" s="347" t="s">
        <v>443</v>
      </c>
      <c r="B19" s="347" t="s">
        <v>437</v>
      </c>
      <c r="C19" s="211">
        <v>1298</v>
      </c>
      <c r="D19" s="211">
        <v>1068</v>
      </c>
      <c r="E19" s="211">
        <v>1118.33</v>
      </c>
      <c r="F19" s="211">
        <v>962</v>
      </c>
      <c r="G19" s="43">
        <v>1033</v>
      </c>
      <c r="H19" s="43">
        <v>856</v>
      </c>
      <c r="I19" s="49"/>
    </row>
    <row r="20" spans="1:9" ht="15" thickBot="1">
      <c r="A20" s="352" t="s">
        <v>444</v>
      </c>
      <c r="B20" s="352" t="s">
        <v>437</v>
      </c>
      <c r="C20" s="353">
        <v>1788</v>
      </c>
      <c r="D20" s="353">
        <v>1347</v>
      </c>
      <c r="E20" s="353">
        <v>1215</v>
      </c>
      <c r="F20" s="353">
        <v>763</v>
      </c>
      <c r="G20" s="48" t="s">
        <v>0</v>
      </c>
      <c r="H20" s="48" t="s">
        <v>0</v>
      </c>
    </row>
    <row r="21" spans="1:9" ht="15" thickTop="1"/>
  </sheetData>
  <mergeCells count="8">
    <mergeCell ref="A16:F16"/>
    <mergeCell ref="G16:H16"/>
    <mergeCell ref="A1:F1"/>
    <mergeCell ref="A4:F4"/>
    <mergeCell ref="A6:F6"/>
    <mergeCell ref="G6:H6"/>
    <mergeCell ref="A11:F11"/>
    <mergeCell ref="G11:H11"/>
  </mergeCells>
  <phoneticPr fontId="40"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C74B4-A395-4036-A240-80421E695641}">
  <dimension ref="A1:G46"/>
  <sheetViews>
    <sheetView zoomScale="85" zoomScaleNormal="85" workbookViewId="0">
      <selection activeCell="B43" sqref="B43"/>
    </sheetView>
  </sheetViews>
  <sheetFormatPr defaultColWidth="9" defaultRowHeight="14.4"/>
  <cols>
    <col min="1" max="1" width="4" style="242" customWidth="1"/>
    <col min="2" max="2" width="23.109375" style="242" customWidth="1"/>
    <col min="3" max="3" width="11" style="242" customWidth="1"/>
    <col min="4" max="4" width="9.21875" style="242" customWidth="1"/>
    <col min="5" max="5" width="31.44140625" style="242" customWidth="1"/>
    <col min="6" max="7" width="13.44140625" style="242" customWidth="1"/>
    <col min="8" max="16384" width="9" style="242"/>
  </cols>
  <sheetData>
    <row r="1" spans="1:7" ht="35.25" customHeight="1">
      <c r="A1" s="425" t="str">
        <f>Definitions!A1</f>
        <v>Zijin Mining 2024 ESG Performance Data</v>
      </c>
      <c r="B1" s="425"/>
      <c r="C1" s="425"/>
      <c r="D1" s="425"/>
      <c r="E1" s="425"/>
      <c r="F1" s="425"/>
      <c r="G1" s="425"/>
    </row>
    <row r="2" spans="1:7" ht="51" customHeight="1">
      <c r="A2" s="426" t="s">
        <v>122</v>
      </c>
      <c r="B2" s="427"/>
      <c r="C2" s="427"/>
      <c r="D2" s="427"/>
      <c r="E2" s="427"/>
      <c r="F2" s="427"/>
      <c r="G2" s="428"/>
    </row>
    <row r="3" spans="1:7" ht="41.4">
      <c r="A3" s="243" t="s">
        <v>8</v>
      </c>
      <c r="B3" s="329" t="s">
        <v>448</v>
      </c>
      <c r="C3" s="329" t="s">
        <v>449</v>
      </c>
      <c r="D3" s="329" t="s">
        <v>450</v>
      </c>
      <c r="E3" s="329" t="s">
        <v>451</v>
      </c>
      <c r="F3" s="329" t="s">
        <v>452</v>
      </c>
      <c r="G3" s="329" t="s">
        <v>453</v>
      </c>
    </row>
    <row r="4" spans="1:7" ht="28.8">
      <c r="A4" s="244">
        <v>1</v>
      </c>
      <c r="B4" s="245" t="s">
        <v>454</v>
      </c>
      <c r="C4" s="244" t="s">
        <v>496</v>
      </c>
      <c r="D4" s="244" t="s">
        <v>497</v>
      </c>
      <c r="E4" s="246" t="s">
        <v>9</v>
      </c>
      <c r="F4" s="247">
        <v>44730</v>
      </c>
      <c r="G4" s="247">
        <v>45730</v>
      </c>
    </row>
    <row r="5" spans="1:7">
      <c r="A5" s="244">
        <v>2</v>
      </c>
      <c r="B5" s="245" t="s">
        <v>455</v>
      </c>
      <c r="C5" s="244" t="s">
        <v>496</v>
      </c>
      <c r="D5" s="244" t="s">
        <v>497</v>
      </c>
      <c r="E5" s="246" t="s">
        <v>84</v>
      </c>
      <c r="F5" s="248">
        <v>45643</v>
      </c>
      <c r="G5" s="248">
        <v>46742</v>
      </c>
    </row>
    <row r="6" spans="1:7">
      <c r="A6" s="244">
        <v>3</v>
      </c>
      <c r="B6" s="245" t="s">
        <v>456</v>
      </c>
      <c r="C6" s="244" t="s">
        <v>496</v>
      </c>
      <c r="D6" s="244" t="s">
        <v>497</v>
      </c>
      <c r="E6" s="246" t="s">
        <v>85</v>
      </c>
      <c r="F6" s="248">
        <v>45608</v>
      </c>
      <c r="G6" s="248">
        <v>46701</v>
      </c>
    </row>
    <row r="7" spans="1:7">
      <c r="A7" s="244">
        <v>4</v>
      </c>
      <c r="B7" s="245" t="s">
        <v>457</v>
      </c>
      <c r="C7" s="244" t="s">
        <v>496</v>
      </c>
      <c r="D7" s="244" t="s">
        <v>497</v>
      </c>
      <c r="E7" s="246" t="s">
        <v>10</v>
      </c>
      <c r="F7" s="248">
        <v>44517</v>
      </c>
      <c r="G7" s="248">
        <v>45612</v>
      </c>
    </row>
    <row r="8" spans="1:7">
      <c r="A8" s="244">
        <v>5</v>
      </c>
      <c r="B8" s="245" t="s">
        <v>458</v>
      </c>
      <c r="C8" s="244" t="s">
        <v>496</v>
      </c>
      <c r="D8" s="244" t="s">
        <v>497</v>
      </c>
      <c r="E8" s="246" t="s">
        <v>11</v>
      </c>
      <c r="F8" s="247">
        <v>44679</v>
      </c>
      <c r="G8" s="247">
        <v>45741</v>
      </c>
    </row>
    <row r="9" spans="1:7">
      <c r="A9" s="244">
        <v>6</v>
      </c>
      <c r="B9" s="249" t="s">
        <v>459</v>
      </c>
      <c r="C9" s="244" t="s">
        <v>496</v>
      </c>
      <c r="D9" s="244" t="s">
        <v>497</v>
      </c>
      <c r="E9" s="246" t="s">
        <v>12</v>
      </c>
      <c r="F9" s="247">
        <v>45058</v>
      </c>
      <c r="G9" s="247">
        <v>46154</v>
      </c>
    </row>
    <row r="10" spans="1:7">
      <c r="A10" s="244">
        <v>7</v>
      </c>
      <c r="B10" s="245" t="s">
        <v>460</v>
      </c>
      <c r="C10" s="244" t="s">
        <v>496</v>
      </c>
      <c r="D10" s="244" t="s">
        <v>497</v>
      </c>
      <c r="E10" s="246" t="s">
        <v>13</v>
      </c>
      <c r="F10" s="247">
        <v>44417</v>
      </c>
      <c r="G10" s="247">
        <v>45512</v>
      </c>
    </row>
    <row r="11" spans="1:7">
      <c r="A11" s="244">
        <v>8</v>
      </c>
      <c r="B11" s="245" t="s">
        <v>461</v>
      </c>
      <c r="C11" s="244" t="s">
        <v>496</v>
      </c>
      <c r="D11" s="244" t="s">
        <v>497</v>
      </c>
      <c r="E11" s="246" t="s">
        <v>14</v>
      </c>
      <c r="F11" s="247">
        <v>44908</v>
      </c>
      <c r="G11" s="247">
        <v>46103</v>
      </c>
    </row>
    <row r="12" spans="1:7">
      <c r="A12" s="244">
        <v>9</v>
      </c>
      <c r="B12" s="245" t="s">
        <v>462</v>
      </c>
      <c r="C12" s="244" t="s">
        <v>496</v>
      </c>
      <c r="D12" s="244" t="s">
        <v>497</v>
      </c>
      <c r="E12" s="246" t="s">
        <v>86</v>
      </c>
      <c r="F12" s="247">
        <v>45635</v>
      </c>
      <c r="G12" s="247">
        <v>46743</v>
      </c>
    </row>
    <row r="13" spans="1:7">
      <c r="A13" s="244">
        <v>10</v>
      </c>
      <c r="B13" s="245" t="s">
        <v>463</v>
      </c>
      <c r="C13" s="244" t="s">
        <v>496</v>
      </c>
      <c r="D13" s="244" t="s">
        <v>497</v>
      </c>
      <c r="E13" s="246" t="s">
        <v>15</v>
      </c>
      <c r="F13" s="247">
        <v>44882</v>
      </c>
      <c r="G13" s="247">
        <v>45941</v>
      </c>
    </row>
    <row r="14" spans="1:7">
      <c r="A14" s="244">
        <v>11</v>
      </c>
      <c r="B14" s="245" t="s">
        <v>464</v>
      </c>
      <c r="C14" s="244" t="s">
        <v>496</v>
      </c>
      <c r="D14" s="244" t="s">
        <v>497</v>
      </c>
      <c r="E14" s="246" t="s">
        <v>16</v>
      </c>
      <c r="F14" s="247">
        <v>44887</v>
      </c>
      <c r="G14" s="247">
        <v>45987</v>
      </c>
    </row>
    <row r="15" spans="1:7">
      <c r="A15" s="244">
        <v>12</v>
      </c>
      <c r="B15" s="245" t="s">
        <v>465</v>
      </c>
      <c r="C15" s="244" t="s">
        <v>496</v>
      </c>
      <c r="D15" s="244" t="s">
        <v>497</v>
      </c>
      <c r="E15" s="246" t="s">
        <v>87</v>
      </c>
      <c r="F15" s="247">
        <v>45523</v>
      </c>
      <c r="G15" s="247">
        <v>46629</v>
      </c>
    </row>
    <row r="16" spans="1:7">
      <c r="A16" s="244">
        <v>13</v>
      </c>
      <c r="B16" s="245" t="s">
        <v>466</v>
      </c>
      <c r="C16" s="244" t="s">
        <v>496</v>
      </c>
      <c r="D16" s="244" t="s">
        <v>497</v>
      </c>
      <c r="E16" s="246" t="s">
        <v>88</v>
      </c>
      <c r="F16" s="247">
        <v>45511</v>
      </c>
      <c r="G16" s="247">
        <v>45474</v>
      </c>
    </row>
    <row r="17" spans="1:7">
      <c r="A17" s="244">
        <v>14</v>
      </c>
      <c r="B17" s="245" t="s">
        <v>467</v>
      </c>
      <c r="C17" s="244" t="s">
        <v>496</v>
      </c>
      <c r="D17" s="244" t="s">
        <v>497</v>
      </c>
      <c r="E17" s="246" t="s">
        <v>17</v>
      </c>
      <c r="F17" s="247">
        <v>45252</v>
      </c>
      <c r="G17" s="247">
        <v>46355</v>
      </c>
    </row>
    <row r="18" spans="1:7">
      <c r="A18" s="244">
        <v>15</v>
      </c>
      <c r="B18" s="245" t="s">
        <v>468</v>
      </c>
      <c r="C18" s="244" t="s">
        <v>496</v>
      </c>
      <c r="D18" s="244" t="s">
        <v>497</v>
      </c>
      <c r="E18" s="246" t="s">
        <v>89</v>
      </c>
      <c r="F18" s="247">
        <v>45562</v>
      </c>
      <c r="G18" s="247">
        <v>46736</v>
      </c>
    </row>
    <row r="19" spans="1:7" ht="28.8">
      <c r="A19" s="244">
        <v>16</v>
      </c>
      <c r="B19" s="245" t="s">
        <v>469</v>
      </c>
      <c r="C19" s="244" t="s">
        <v>496</v>
      </c>
      <c r="D19" s="244" t="s">
        <v>497</v>
      </c>
      <c r="E19" s="246" t="s">
        <v>90</v>
      </c>
      <c r="F19" s="247">
        <v>45555</v>
      </c>
      <c r="G19" s="247">
        <v>46637</v>
      </c>
    </row>
    <row r="20" spans="1:7">
      <c r="A20" s="244">
        <v>17</v>
      </c>
      <c r="B20" s="249" t="s">
        <v>470</v>
      </c>
      <c r="C20" s="244" t="s">
        <v>496</v>
      </c>
      <c r="D20" s="244" t="s">
        <v>497</v>
      </c>
      <c r="E20" s="246" t="s">
        <v>91</v>
      </c>
      <c r="F20" s="247">
        <v>45156</v>
      </c>
      <c r="G20" s="247">
        <v>46240</v>
      </c>
    </row>
    <row r="21" spans="1:7">
      <c r="A21" s="244">
        <v>18</v>
      </c>
      <c r="B21" s="245" t="s">
        <v>471</v>
      </c>
      <c r="C21" s="244" t="s">
        <v>496</v>
      </c>
      <c r="D21" s="244" t="s">
        <v>497</v>
      </c>
      <c r="E21" s="246" t="s">
        <v>92</v>
      </c>
      <c r="F21" s="247">
        <v>44496</v>
      </c>
      <c r="G21" s="247">
        <v>45591</v>
      </c>
    </row>
    <row r="22" spans="1:7">
      <c r="A22" s="244">
        <v>19</v>
      </c>
      <c r="B22" s="245" t="s">
        <v>472</v>
      </c>
      <c r="C22" s="244" t="s">
        <v>496</v>
      </c>
      <c r="D22" s="244" t="s">
        <v>497</v>
      </c>
      <c r="E22" s="246" t="s">
        <v>93</v>
      </c>
      <c r="F22" s="247">
        <v>45528</v>
      </c>
      <c r="G22" s="247">
        <v>46622</v>
      </c>
    </row>
    <row r="23" spans="1:7">
      <c r="A23" s="244">
        <v>20</v>
      </c>
      <c r="B23" s="245" t="s">
        <v>473</v>
      </c>
      <c r="C23" s="244" t="s">
        <v>496</v>
      </c>
      <c r="D23" s="244" t="s">
        <v>497</v>
      </c>
      <c r="E23" s="246" t="s">
        <v>94</v>
      </c>
      <c r="F23" s="247">
        <v>45580</v>
      </c>
      <c r="G23" s="247">
        <v>46744</v>
      </c>
    </row>
    <row r="24" spans="1:7">
      <c r="A24" s="244">
        <v>21</v>
      </c>
      <c r="B24" s="245" t="s">
        <v>474</v>
      </c>
      <c r="C24" s="244" t="s">
        <v>496</v>
      </c>
      <c r="D24" s="244" t="s">
        <v>497</v>
      </c>
      <c r="E24" s="246" t="s">
        <v>95</v>
      </c>
      <c r="F24" s="247">
        <v>45512</v>
      </c>
      <c r="G24" s="247">
        <v>46606</v>
      </c>
    </row>
    <row r="25" spans="1:7">
      <c r="A25" s="244">
        <v>22</v>
      </c>
      <c r="B25" s="245" t="s">
        <v>475</v>
      </c>
      <c r="C25" s="244" t="s">
        <v>496</v>
      </c>
      <c r="D25" s="244" t="s">
        <v>497</v>
      </c>
      <c r="E25" s="246" t="s">
        <v>18</v>
      </c>
      <c r="F25" s="250">
        <v>44591</v>
      </c>
      <c r="G25" s="250">
        <v>45686</v>
      </c>
    </row>
    <row r="26" spans="1:7">
      <c r="A26" s="244">
        <v>23</v>
      </c>
      <c r="B26" s="245" t="s">
        <v>476</v>
      </c>
      <c r="C26" s="244" t="s">
        <v>496</v>
      </c>
      <c r="D26" s="244" t="s">
        <v>497</v>
      </c>
      <c r="E26" s="246" t="s">
        <v>96</v>
      </c>
      <c r="F26" s="247">
        <v>45629</v>
      </c>
      <c r="G26" s="247">
        <v>46723</v>
      </c>
    </row>
    <row r="27" spans="1:7">
      <c r="A27" s="244">
        <v>24</v>
      </c>
      <c r="B27" s="245" t="s">
        <v>477</v>
      </c>
      <c r="C27" s="244" t="s">
        <v>496</v>
      </c>
      <c r="D27" s="244" t="s">
        <v>497</v>
      </c>
      <c r="E27" s="246" t="s">
        <v>19</v>
      </c>
      <c r="F27" s="247">
        <v>44907</v>
      </c>
      <c r="G27" s="247">
        <v>46002</v>
      </c>
    </row>
    <row r="28" spans="1:7">
      <c r="A28" s="244">
        <v>25</v>
      </c>
      <c r="B28" s="245" t="s">
        <v>478</v>
      </c>
      <c r="C28" s="244" t="s">
        <v>496</v>
      </c>
      <c r="D28" s="244" t="s">
        <v>497</v>
      </c>
      <c r="E28" s="246" t="s">
        <v>20</v>
      </c>
      <c r="F28" s="247">
        <v>44813</v>
      </c>
      <c r="G28" s="247">
        <v>45908</v>
      </c>
    </row>
    <row r="29" spans="1:7">
      <c r="A29" s="244">
        <v>26</v>
      </c>
      <c r="B29" s="251" t="s">
        <v>479</v>
      </c>
      <c r="C29" s="252" t="s">
        <v>496</v>
      </c>
      <c r="D29" s="252" t="s">
        <v>497</v>
      </c>
      <c r="E29" s="253" t="s">
        <v>23</v>
      </c>
      <c r="F29" s="254">
        <v>45272</v>
      </c>
      <c r="G29" s="254">
        <v>46368</v>
      </c>
    </row>
    <row r="30" spans="1:7" ht="43.2">
      <c r="A30" s="244">
        <v>27</v>
      </c>
      <c r="B30" s="245" t="s">
        <v>480</v>
      </c>
      <c r="C30" s="244" t="s">
        <v>498</v>
      </c>
      <c r="D30" s="244" t="s">
        <v>497</v>
      </c>
      <c r="E30" s="246" t="s">
        <v>24</v>
      </c>
      <c r="F30" s="247">
        <v>44845</v>
      </c>
      <c r="G30" s="247">
        <v>45929</v>
      </c>
    </row>
    <row r="31" spans="1:7" ht="43.2">
      <c r="A31" s="244">
        <v>28</v>
      </c>
      <c r="B31" s="245" t="s">
        <v>481</v>
      </c>
      <c r="C31" s="244" t="s">
        <v>498</v>
      </c>
      <c r="D31" s="244" t="s">
        <v>497</v>
      </c>
      <c r="E31" s="246" t="s">
        <v>97</v>
      </c>
      <c r="F31" s="248">
        <v>45541</v>
      </c>
      <c r="G31" s="248">
        <v>46691</v>
      </c>
    </row>
    <row r="32" spans="1:7" ht="43.2">
      <c r="A32" s="244">
        <v>29</v>
      </c>
      <c r="B32" s="245" t="s">
        <v>482</v>
      </c>
      <c r="C32" s="244" t="s">
        <v>498</v>
      </c>
      <c r="D32" s="244" t="s">
        <v>497</v>
      </c>
      <c r="E32" s="246" t="s">
        <v>25</v>
      </c>
      <c r="F32" s="247">
        <v>45245</v>
      </c>
      <c r="G32" s="247">
        <v>46343</v>
      </c>
    </row>
    <row r="33" spans="1:7" ht="43.2">
      <c r="A33" s="244">
        <v>30</v>
      </c>
      <c r="B33" s="245" t="s">
        <v>483</v>
      </c>
      <c r="C33" s="244" t="s">
        <v>498</v>
      </c>
      <c r="D33" s="244" t="s">
        <v>497</v>
      </c>
      <c r="E33" s="246" t="s">
        <v>98</v>
      </c>
      <c r="F33" s="248">
        <v>45532</v>
      </c>
      <c r="G33" s="248">
        <v>46628</v>
      </c>
    </row>
    <row r="34" spans="1:7" ht="43.2">
      <c r="A34" s="244">
        <v>31</v>
      </c>
      <c r="B34" s="245" t="s">
        <v>484</v>
      </c>
      <c r="C34" s="244" t="s">
        <v>498</v>
      </c>
      <c r="D34" s="244" t="s">
        <v>497</v>
      </c>
      <c r="E34" s="246" t="s">
        <v>99</v>
      </c>
      <c r="F34" s="247">
        <v>45489</v>
      </c>
      <c r="G34" s="248">
        <v>46583</v>
      </c>
    </row>
    <row r="35" spans="1:7" ht="43.2">
      <c r="A35" s="244">
        <v>32</v>
      </c>
      <c r="B35" s="245" t="s">
        <v>485</v>
      </c>
      <c r="C35" s="244" t="s">
        <v>498</v>
      </c>
      <c r="D35" s="244" t="s">
        <v>497</v>
      </c>
      <c r="E35" s="246" t="s">
        <v>26</v>
      </c>
      <c r="F35" s="248">
        <v>44895</v>
      </c>
      <c r="G35" s="248">
        <v>45999</v>
      </c>
    </row>
    <row r="36" spans="1:7" ht="43.2">
      <c r="A36" s="244">
        <v>33</v>
      </c>
      <c r="B36" s="249" t="s">
        <v>486</v>
      </c>
      <c r="C36" s="244" t="s">
        <v>498</v>
      </c>
      <c r="D36" s="244" t="s">
        <v>497</v>
      </c>
      <c r="E36" s="246" t="s">
        <v>27</v>
      </c>
      <c r="F36" s="247">
        <v>45208</v>
      </c>
      <c r="G36" s="247">
        <v>46309</v>
      </c>
    </row>
    <row r="37" spans="1:7" ht="43.2">
      <c r="A37" s="244">
        <v>34</v>
      </c>
      <c r="B37" s="245" t="s">
        <v>487</v>
      </c>
      <c r="C37" s="244" t="s">
        <v>498</v>
      </c>
      <c r="D37" s="244" t="s">
        <v>497</v>
      </c>
      <c r="E37" s="246" t="s">
        <v>28</v>
      </c>
      <c r="F37" s="248">
        <v>45134</v>
      </c>
      <c r="G37" s="248">
        <v>46261</v>
      </c>
    </row>
    <row r="38" spans="1:7" ht="43.2">
      <c r="A38" s="244">
        <v>35</v>
      </c>
      <c r="B38" s="245" t="s">
        <v>488</v>
      </c>
      <c r="C38" s="244" t="s">
        <v>498</v>
      </c>
      <c r="D38" s="244" t="s">
        <v>497</v>
      </c>
      <c r="E38" s="246" t="s">
        <v>29</v>
      </c>
      <c r="F38" s="247">
        <v>45040</v>
      </c>
      <c r="G38" s="247">
        <v>46159</v>
      </c>
    </row>
    <row r="39" spans="1:7" ht="43.2">
      <c r="A39" s="244">
        <v>36</v>
      </c>
      <c r="B39" s="245" t="s">
        <v>489</v>
      </c>
      <c r="C39" s="244" t="s">
        <v>498</v>
      </c>
      <c r="D39" s="244" t="s">
        <v>497</v>
      </c>
      <c r="E39" s="246" t="s">
        <v>100</v>
      </c>
      <c r="F39" s="248">
        <v>45540</v>
      </c>
      <c r="G39" s="248">
        <v>46638</v>
      </c>
    </row>
    <row r="40" spans="1:7" ht="43.2">
      <c r="A40" s="244">
        <v>37</v>
      </c>
      <c r="B40" s="245" t="s">
        <v>490</v>
      </c>
      <c r="C40" s="244" t="s">
        <v>498</v>
      </c>
      <c r="D40" s="244" t="s">
        <v>497</v>
      </c>
      <c r="E40" s="246" t="s">
        <v>30</v>
      </c>
      <c r="F40" s="247">
        <v>44805</v>
      </c>
      <c r="G40" s="247">
        <v>45880</v>
      </c>
    </row>
    <row r="41" spans="1:7" ht="43.2">
      <c r="A41" s="244">
        <v>38</v>
      </c>
      <c r="B41" s="245" t="s">
        <v>491</v>
      </c>
      <c r="C41" s="244" t="s">
        <v>498</v>
      </c>
      <c r="D41" s="244" t="s">
        <v>497</v>
      </c>
      <c r="E41" s="246" t="s">
        <v>101</v>
      </c>
      <c r="F41" s="248">
        <v>45614</v>
      </c>
      <c r="G41" s="248">
        <v>46742</v>
      </c>
    </row>
    <row r="42" spans="1:7" ht="43.2">
      <c r="A42" s="244">
        <v>39</v>
      </c>
      <c r="B42" s="255" t="s">
        <v>492</v>
      </c>
      <c r="C42" s="244" t="s">
        <v>498</v>
      </c>
      <c r="D42" s="244" t="s">
        <v>497</v>
      </c>
      <c r="E42" s="253" t="s">
        <v>102</v>
      </c>
      <c r="F42" s="256">
        <v>45483</v>
      </c>
      <c r="G42" s="256">
        <v>46577</v>
      </c>
    </row>
    <row r="43" spans="1:7" ht="43.2">
      <c r="A43" s="244">
        <v>40</v>
      </c>
      <c r="B43" s="255" t="s">
        <v>493</v>
      </c>
      <c r="C43" s="244" t="s">
        <v>498</v>
      </c>
      <c r="D43" s="244" t="s">
        <v>497</v>
      </c>
      <c r="E43" s="257" t="s">
        <v>102</v>
      </c>
      <c r="F43" s="258">
        <v>45483</v>
      </c>
      <c r="G43" s="258">
        <v>46577</v>
      </c>
    </row>
    <row r="44" spans="1:7" ht="43.2">
      <c r="A44" s="244">
        <v>41</v>
      </c>
      <c r="B44" s="255" t="s">
        <v>494</v>
      </c>
      <c r="C44" s="244" t="s">
        <v>498</v>
      </c>
      <c r="D44" s="244" t="s">
        <v>497</v>
      </c>
      <c r="E44" s="257" t="s">
        <v>31</v>
      </c>
      <c r="F44" s="258">
        <v>44571</v>
      </c>
      <c r="G44" s="258">
        <v>45667</v>
      </c>
    </row>
    <row r="45" spans="1:7" ht="43.2">
      <c r="A45" s="244">
        <v>42</v>
      </c>
      <c r="B45" s="259" t="s">
        <v>495</v>
      </c>
      <c r="C45" s="244" t="s">
        <v>498</v>
      </c>
      <c r="D45" s="260" t="s">
        <v>497</v>
      </c>
      <c r="E45" s="261" t="s">
        <v>103</v>
      </c>
      <c r="F45" s="262">
        <v>45562</v>
      </c>
      <c r="G45" s="258">
        <v>46673</v>
      </c>
    </row>
    <row r="46" spans="1:7" ht="14.25" customHeight="1">
      <c r="A46" s="244">
        <v>43</v>
      </c>
      <c r="B46" s="255" t="s">
        <v>499</v>
      </c>
      <c r="C46" s="244" t="s">
        <v>498</v>
      </c>
      <c r="D46" s="244" t="s">
        <v>497</v>
      </c>
      <c r="E46" s="257" t="s">
        <v>104</v>
      </c>
      <c r="F46" s="263">
        <v>45435</v>
      </c>
      <c r="G46" s="263">
        <v>46529</v>
      </c>
    </row>
  </sheetData>
  <mergeCells count="2">
    <mergeCell ref="A1:G1"/>
    <mergeCell ref="A2:G2"/>
  </mergeCells>
  <dataValidations count="1">
    <dataValidation type="list" allowBlank="1" showInputMessage="1" showErrorMessage="1" sqref="G1" xr:uid="{6C6785D5-D59F-4EE5-A0E7-A8F6341BBDC6}">
      <formula1>#REF!</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N62"/>
  <sheetViews>
    <sheetView zoomScale="85" zoomScaleNormal="85" workbookViewId="0">
      <pane ySplit="4" topLeftCell="A10" activePane="bottomLeft" state="frozen"/>
      <selection pane="bottomLeft" activeCell="E61" sqref="E61"/>
    </sheetView>
  </sheetViews>
  <sheetFormatPr defaultColWidth="9" defaultRowHeight="14.4"/>
  <cols>
    <col min="1" max="1" width="5.44140625" style="3" customWidth="1"/>
    <col min="2" max="2" width="28.88671875" style="3" customWidth="1"/>
    <col min="3" max="3" width="11" style="3" customWidth="1"/>
    <col min="4" max="4" width="13.21875" style="3" customWidth="1"/>
    <col min="5" max="5" width="36.33203125" style="3" customWidth="1"/>
    <col min="6" max="6" width="15.6640625" style="3" customWidth="1"/>
    <col min="7" max="7" width="16.109375" style="3" customWidth="1"/>
    <col min="8" max="8" width="31" style="3" customWidth="1"/>
    <col min="9" max="9" width="24" style="3" customWidth="1"/>
    <col min="10" max="16384" width="9" style="3"/>
  </cols>
  <sheetData>
    <row r="1" spans="1:12" ht="44.25" customHeight="1">
      <c r="A1" s="429" t="str">
        <f>Definitions!A1</f>
        <v>Zijin Mining 2024 ESG Performance Data</v>
      </c>
      <c r="B1" s="430"/>
      <c r="C1" s="430"/>
      <c r="D1" s="430"/>
      <c r="E1" s="430"/>
      <c r="F1" s="430"/>
      <c r="G1" s="430"/>
      <c r="H1" s="430"/>
      <c r="I1" s="36" t="str">
        <f>Definitions!L1</f>
        <v>Last Update:2025/3/21</v>
      </c>
      <c r="J1" s="37"/>
      <c r="K1" s="37"/>
      <c r="L1" s="37"/>
    </row>
    <row r="2" spans="1:12" ht="45" customHeight="1">
      <c r="A2" s="4" t="s">
        <v>123</v>
      </c>
      <c r="B2" s="5"/>
      <c r="C2" s="5"/>
      <c r="D2" s="5"/>
      <c r="E2" s="5"/>
      <c r="F2" s="5"/>
      <c r="G2" s="5"/>
      <c r="H2" s="5"/>
      <c r="I2" s="5"/>
      <c r="J2" s="37"/>
      <c r="K2" s="37"/>
      <c r="L2" s="37"/>
    </row>
    <row r="3" spans="1:12" ht="46.2">
      <c r="A3" s="431" t="s">
        <v>507</v>
      </c>
      <c r="B3" s="432"/>
      <c r="C3" s="432"/>
      <c r="D3" s="432"/>
      <c r="E3" s="432"/>
      <c r="F3" s="432"/>
      <c r="G3" s="432"/>
      <c r="H3" s="432"/>
      <c r="I3" s="5"/>
      <c r="J3" s="37"/>
      <c r="K3" s="37"/>
      <c r="L3" s="37"/>
    </row>
    <row r="4" spans="1:12" ht="27.6">
      <c r="A4" s="6" t="s">
        <v>8</v>
      </c>
      <c r="B4" s="329" t="s">
        <v>448</v>
      </c>
      <c r="C4" s="329" t="s">
        <v>449</v>
      </c>
      <c r="D4" s="329" t="s">
        <v>450</v>
      </c>
      <c r="E4" s="329" t="s">
        <v>451</v>
      </c>
      <c r="F4" s="329" t="s">
        <v>452</v>
      </c>
      <c r="G4" s="329" t="s">
        <v>453</v>
      </c>
      <c r="H4" s="329" t="s">
        <v>506</v>
      </c>
    </row>
    <row r="5" spans="1:12">
      <c r="A5" s="7">
        <v>1</v>
      </c>
      <c r="B5" s="8" t="s">
        <v>454</v>
      </c>
      <c r="C5" s="244" t="s">
        <v>496</v>
      </c>
      <c r="D5" s="244" t="s">
        <v>497</v>
      </c>
      <c r="E5" s="10" t="s">
        <v>32</v>
      </c>
      <c r="F5" s="11">
        <v>44730</v>
      </c>
      <c r="G5" s="11">
        <v>45730</v>
      </c>
      <c r="H5" s="12"/>
      <c r="I5" s="5"/>
    </row>
    <row r="6" spans="1:12">
      <c r="A6" s="7">
        <v>2</v>
      </c>
      <c r="B6" s="8" t="s">
        <v>455</v>
      </c>
      <c r="C6" s="244" t="s">
        <v>496</v>
      </c>
      <c r="D6" s="244" t="s">
        <v>497</v>
      </c>
      <c r="E6" s="10" t="s">
        <v>33</v>
      </c>
      <c r="F6" s="11" t="s">
        <v>34</v>
      </c>
      <c r="G6" s="11" t="s">
        <v>35</v>
      </c>
      <c r="H6" s="12"/>
      <c r="I6" s="5"/>
    </row>
    <row r="7" spans="1:12">
      <c r="A7" s="7">
        <v>3</v>
      </c>
      <c r="B7" s="8" t="s">
        <v>456</v>
      </c>
      <c r="C7" s="244" t="s">
        <v>496</v>
      </c>
      <c r="D7" s="244" t="s">
        <v>497</v>
      </c>
      <c r="E7" s="10" t="s">
        <v>36</v>
      </c>
      <c r="F7" s="11">
        <v>45608</v>
      </c>
      <c r="G7" s="11">
        <v>46701</v>
      </c>
      <c r="H7" s="12"/>
      <c r="I7" s="5"/>
    </row>
    <row r="8" spans="1:12" ht="28.8">
      <c r="A8" s="7">
        <v>4</v>
      </c>
      <c r="B8" s="8" t="s">
        <v>457</v>
      </c>
      <c r="C8" s="244" t="s">
        <v>496</v>
      </c>
      <c r="D8" s="244" t="s">
        <v>497</v>
      </c>
      <c r="E8" s="10" t="s">
        <v>37</v>
      </c>
      <c r="F8" s="11">
        <v>44517</v>
      </c>
      <c r="G8" s="11">
        <v>45612</v>
      </c>
      <c r="H8" s="12" t="s">
        <v>508</v>
      </c>
      <c r="I8" s="5"/>
    </row>
    <row r="9" spans="1:12">
      <c r="A9" s="7">
        <v>5</v>
      </c>
      <c r="B9" s="8" t="s">
        <v>458</v>
      </c>
      <c r="C9" s="244" t="s">
        <v>496</v>
      </c>
      <c r="D9" s="244" t="s">
        <v>497</v>
      </c>
      <c r="E9" s="10" t="s">
        <v>38</v>
      </c>
      <c r="F9" s="11">
        <v>44679</v>
      </c>
      <c r="G9" s="11">
        <v>45765</v>
      </c>
      <c r="H9" s="244" t="s">
        <v>497</v>
      </c>
      <c r="I9" s="5"/>
    </row>
    <row r="10" spans="1:12">
      <c r="A10" s="7">
        <v>6</v>
      </c>
      <c r="B10" s="8" t="s">
        <v>459</v>
      </c>
      <c r="C10" s="244" t="s">
        <v>496</v>
      </c>
      <c r="D10" s="244" t="s">
        <v>497</v>
      </c>
      <c r="E10" s="10" t="s">
        <v>12</v>
      </c>
      <c r="F10" s="11">
        <v>45058</v>
      </c>
      <c r="G10" s="11">
        <v>46158</v>
      </c>
      <c r="H10" s="12"/>
      <c r="I10" s="5"/>
    </row>
    <row r="11" spans="1:12">
      <c r="A11" s="7">
        <v>7</v>
      </c>
      <c r="B11" s="8" t="s">
        <v>460</v>
      </c>
      <c r="C11" s="244" t="s">
        <v>496</v>
      </c>
      <c r="D11" s="244" t="s">
        <v>497</v>
      </c>
      <c r="E11" s="10" t="s">
        <v>39</v>
      </c>
      <c r="F11" s="11">
        <v>44417</v>
      </c>
      <c r="G11" s="11">
        <v>45512</v>
      </c>
      <c r="H11" s="12"/>
      <c r="I11" s="5"/>
    </row>
    <row r="12" spans="1:12">
      <c r="A12" s="7">
        <v>8</v>
      </c>
      <c r="B12" s="8" t="s">
        <v>461</v>
      </c>
      <c r="C12" s="244" t="s">
        <v>496</v>
      </c>
      <c r="D12" s="244" t="s">
        <v>497</v>
      </c>
      <c r="E12" s="10" t="s">
        <v>40</v>
      </c>
      <c r="F12" s="11">
        <v>44908</v>
      </c>
      <c r="G12" s="11">
        <v>46103</v>
      </c>
      <c r="H12" s="12"/>
      <c r="I12" s="5"/>
    </row>
    <row r="13" spans="1:12">
      <c r="A13" s="7">
        <v>9</v>
      </c>
      <c r="B13" s="8" t="s">
        <v>500</v>
      </c>
      <c r="C13" s="244" t="s">
        <v>496</v>
      </c>
      <c r="D13" s="244" t="s">
        <v>497</v>
      </c>
      <c r="E13" s="10" t="s">
        <v>41</v>
      </c>
      <c r="F13" s="11">
        <v>44172</v>
      </c>
      <c r="G13" s="11">
        <v>45266</v>
      </c>
      <c r="H13" s="12"/>
      <c r="I13" s="5"/>
    </row>
    <row r="14" spans="1:12">
      <c r="A14" s="7">
        <v>10</v>
      </c>
      <c r="B14" s="8" t="s">
        <v>462</v>
      </c>
      <c r="C14" s="244" t="s">
        <v>496</v>
      </c>
      <c r="D14" s="244" t="s">
        <v>497</v>
      </c>
      <c r="E14" s="10" t="s">
        <v>42</v>
      </c>
      <c r="F14" s="11">
        <v>45635</v>
      </c>
      <c r="G14" s="11">
        <v>46743</v>
      </c>
      <c r="H14" s="12"/>
      <c r="I14" s="5"/>
    </row>
    <row r="15" spans="1:12">
      <c r="A15" s="7">
        <v>11</v>
      </c>
      <c r="B15" s="8" t="s">
        <v>463</v>
      </c>
      <c r="C15" s="244" t="s">
        <v>496</v>
      </c>
      <c r="D15" s="244" t="s">
        <v>497</v>
      </c>
      <c r="E15" s="10" t="s">
        <v>43</v>
      </c>
      <c r="F15" s="11">
        <v>44882</v>
      </c>
      <c r="G15" s="11">
        <v>45941</v>
      </c>
      <c r="H15" s="12"/>
      <c r="I15" s="5"/>
    </row>
    <row r="16" spans="1:12">
      <c r="A16" s="7">
        <v>12</v>
      </c>
      <c r="B16" s="8" t="s">
        <v>464</v>
      </c>
      <c r="C16" s="244" t="s">
        <v>496</v>
      </c>
      <c r="D16" s="244" t="s">
        <v>497</v>
      </c>
      <c r="E16" s="10" t="s">
        <v>44</v>
      </c>
      <c r="F16" s="11">
        <v>44887</v>
      </c>
      <c r="G16" s="11">
        <v>45987</v>
      </c>
      <c r="H16" s="244" t="s">
        <v>497</v>
      </c>
      <c r="I16" s="5"/>
    </row>
    <row r="17" spans="1:9">
      <c r="A17" s="7">
        <v>13</v>
      </c>
      <c r="B17" s="8" t="s">
        <v>465</v>
      </c>
      <c r="C17" s="244" t="s">
        <v>496</v>
      </c>
      <c r="D17" s="244" t="s">
        <v>497</v>
      </c>
      <c r="E17" s="13" t="s">
        <v>45</v>
      </c>
      <c r="F17" s="11">
        <v>45523</v>
      </c>
      <c r="G17" s="11">
        <v>46629</v>
      </c>
      <c r="H17" s="12"/>
      <c r="I17" s="5"/>
    </row>
    <row r="18" spans="1:9">
      <c r="A18" s="7">
        <v>14</v>
      </c>
      <c r="B18" s="8" t="s">
        <v>466</v>
      </c>
      <c r="C18" s="244" t="s">
        <v>496</v>
      </c>
      <c r="D18" s="244" t="s">
        <v>497</v>
      </c>
      <c r="E18" s="10" t="s">
        <v>46</v>
      </c>
      <c r="F18" s="11">
        <v>45511</v>
      </c>
      <c r="G18" s="11">
        <v>46569</v>
      </c>
      <c r="H18" s="12"/>
      <c r="I18" s="5"/>
    </row>
    <row r="19" spans="1:9">
      <c r="A19" s="7">
        <v>15</v>
      </c>
      <c r="B19" s="8" t="s">
        <v>467</v>
      </c>
      <c r="C19" s="244" t="s">
        <v>496</v>
      </c>
      <c r="D19" s="244" t="s">
        <v>497</v>
      </c>
      <c r="E19" s="10" t="s">
        <v>47</v>
      </c>
      <c r="F19" s="11">
        <v>45252</v>
      </c>
      <c r="G19" s="11">
        <v>46355</v>
      </c>
      <c r="H19" s="12"/>
      <c r="I19" s="5"/>
    </row>
    <row r="20" spans="1:9">
      <c r="A20" s="7">
        <v>16</v>
      </c>
      <c r="B20" s="8" t="s">
        <v>468</v>
      </c>
      <c r="C20" s="244" t="s">
        <v>496</v>
      </c>
      <c r="D20" s="244" t="s">
        <v>497</v>
      </c>
      <c r="E20" s="10" t="s">
        <v>48</v>
      </c>
      <c r="F20" s="11">
        <v>45301</v>
      </c>
      <c r="G20" s="11">
        <v>46396</v>
      </c>
      <c r="H20" s="12"/>
      <c r="I20" s="5"/>
    </row>
    <row r="21" spans="1:9">
      <c r="A21" s="7">
        <v>17</v>
      </c>
      <c r="B21" s="8" t="s">
        <v>469</v>
      </c>
      <c r="C21" s="244" t="s">
        <v>496</v>
      </c>
      <c r="D21" s="244" t="s">
        <v>497</v>
      </c>
      <c r="E21" s="10" t="s">
        <v>49</v>
      </c>
      <c r="F21" s="11">
        <v>45555</v>
      </c>
      <c r="G21" s="11">
        <v>46637</v>
      </c>
      <c r="H21" s="12"/>
      <c r="I21" s="5"/>
    </row>
    <row r="22" spans="1:9">
      <c r="A22" s="7">
        <v>18</v>
      </c>
      <c r="B22" s="8" t="s">
        <v>470</v>
      </c>
      <c r="C22" s="244" t="s">
        <v>496</v>
      </c>
      <c r="D22" s="244" t="s">
        <v>497</v>
      </c>
      <c r="E22" s="10" t="s">
        <v>50</v>
      </c>
      <c r="F22" s="11">
        <v>45154</v>
      </c>
      <c r="G22" s="11">
        <v>46240</v>
      </c>
      <c r="H22" s="12"/>
      <c r="I22" s="5"/>
    </row>
    <row r="23" spans="1:9">
      <c r="A23" s="7">
        <v>19</v>
      </c>
      <c r="B23" s="8" t="s">
        <v>471</v>
      </c>
      <c r="C23" s="244" t="s">
        <v>496</v>
      </c>
      <c r="D23" s="244" t="s">
        <v>497</v>
      </c>
      <c r="E23" s="10" t="s">
        <v>51</v>
      </c>
      <c r="F23" s="11">
        <v>44496</v>
      </c>
      <c r="G23" s="11">
        <v>45591</v>
      </c>
      <c r="H23" s="14" t="s">
        <v>509</v>
      </c>
      <c r="I23" s="5"/>
    </row>
    <row r="24" spans="1:9">
      <c r="A24" s="7">
        <v>20</v>
      </c>
      <c r="B24" s="8" t="s">
        <v>472</v>
      </c>
      <c r="C24" s="244" t="s">
        <v>496</v>
      </c>
      <c r="D24" s="244" t="s">
        <v>497</v>
      </c>
      <c r="E24" s="10" t="s">
        <v>52</v>
      </c>
      <c r="F24" s="11">
        <v>45550</v>
      </c>
      <c r="G24" s="11">
        <v>46644</v>
      </c>
      <c r="H24" s="12"/>
      <c r="I24" s="5"/>
    </row>
    <row r="25" spans="1:9">
      <c r="A25" s="7">
        <v>21</v>
      </c>
      <c r="B25" s="8" t="s">
        <v>473</v>
      </c>
      <c r="C25" s="244" t="s">
        <v>496</v>
      </c>
      <c r="D25" s="244" t="s">
        <v>497</v>
      </c>
      <c r="E25" s="10" t="s">
        <v>53</v>
      </c>
      <c r="F25" s="11">
        <v>45580</v>
      </c>
      <c r="G25" s="11">
        <v>46744</v>
      </c>
      <c r="H25" s="12"/>
      <c r="I25" s="5"/>
    </row>
    <row r="26" spans="1:9">
      <c r="A26" s="7">
        <v>22</v>
      </c>
      <c r="B26" s="8" t="s">
        <v>474</v>
      </c>
      <c r="C26" s="244" t="s">
        <v>496</v>
      </c>
      <c r="D26" s="244" t="s">
        <v>497</v>
      </c>
      <c r="E26" s="15" t="s">
        <v>54</v>
      </c>
      <c r="F26" s="16">
        <v>45512</v>
      </c>
      <c r="G26" s="16">
        <v>46606</v>
      </c>
      <c r="H26" s="12"/>
      <c r="I26" s="5"/>
    </row>
    <row r="27" spans="1:9" ht="43.2">
      <c r="A27" s="7">
        <v>23</v>
      </c>
      <c r="B27" s="8" t="s">
        <v>475</v>
      </c>
      <c r="C27" s="244" t="s">
        <v>496</v>
      </c>
      <c r="D27" s="244" t="s">
        <v>497</v>
      </c>
      <c r="E27" s="10" t="s">
        <v>55</v>
      </c>
      <c r="F27" s="11">
        <v>44591</v>
      </c>
      <c r="G27" s="11">
        <v>45686</v>
      </c>
      <c r="H27" s="17" t="s">
        <v>510</v>
      </c>
      <c r="I27" s="5"/>
    </row>
    <row r="28" spans="1:9">
      <c r="A28" s="7">
        <v>24</v>
      </c>
      <c r="B28" s="8" t="s">
        <v>476</v>
      </c>
      <c r="C28" s="244" t="s">
        <v>496</v>
      </c>
      <c r="D28" s="244" t="s">
        <v>497</v>
      </c>
      <c r="E28" s="10" t="s">
        <v>56</v>
      </c>
      <c r="F28" s="11">
        <v>45629</v>
      </c>
      <c r="G28" s="11">
        <v>46723</v>
      </c>
      <c r="H28" s="12"/>
      <c r="I28" s="5"/>
    </row>
    <row r="29" spans="1:9">
      <c r="A29" s="7">
        <v>25</v>
      </c>
      <c r="B29" s="8" t="s">
        <v>477</v>
      </c>
      <c r="C29" s="244" t="s">
        <v>496</v>
      </c>
      <c r="D29" s="244" t="s">
        <v>497</v>
      </c>
      <c r="E29" s="10" t="s">
        <v>19</v>
      </c>
      <c r="F29" s="11">
        <v>44907</v>
      </c>
      <c r="G29" s="11">
        <v>46002</v>
      </c>
      <c r="H29" s="12"/>
      <c r="I29" s="5"/>
    </row>
    <row r="30" spans="1:9">
      <c r="A30" s="7">
        <v>26</v>
      </c>
      <c r="B30" s="8" t="s">
        <v>501</v>
      </c>
      <c r="C30" s="244" t="s">
        <v>496</v>
      </c>
      <c r="D30" s="244" t="s">
        <v>497</v>
      </c>
      <c r="E30" s="10" t="s">
        <v>57</v>
      </c>
      <c r="F30" s="11">
        <v>44923</v>
      </c>
      <c r="G30" s="11">
        <v>46018</v>
      </c>
      <c r="H30" s="12"/>
      <c r="I30" s="5"/>
    </row>
    <row r="31" spans="1:9">
      <c r="A31" s="7">
        <v>27</v>
      </c>
      <c r="B31" s="8" t="s">
        <v>478</v>
      </c>
      <c r="C31" s="244" t="s">
        <v>496</v>
      </c>
      <c r="D31" s="244" t="s">
        <v>497</v>
      </c>
      <c r="E31" s="10" t="s">
        <v>58</v>
      </c>
      <c r="F31" s="11">
        <v>44813</v>
      </c>
      <c r="G31" s="11">
        <v>45908</v>
      </c>
      <c r="H31" s="12"/>
      <c r="I31" s="5"/>
    </row>
    <row r="32" spans="1:9" ht="43.2">
      <c r="A32" s="7">
        <v>28</v>
      </c>
      <c r="B32" s="8" t="s">
        <v>502</v>
      </c>
      <c r="C32" s="244" t="s">
        <v>496</v>
      </c>
      <c r="D32" s="9" t="s">
        <v>512</v>
      </c>
      <c r="E32" s="10" t="s">
        <v>511</v>
      </c>
      <c r="F32" s="11" t="s">
        <v>22</v>
      </c>
      <c r="G32" s="11" t="s">
        <v>22</v>
      </c>
      <c r="H32" s="14" t="s">
        <v>512</v>
      </c>
      <c r="I32" s="5"/>
    </row>
    <row r="33" spans="1:66" ht="43.2">
      <c r="A33" s="7">
        <v>29</v>
      </c>
      <c r="B33" s="8" t="s">
        <v>503</v>
      </c>
      <c r="C33" s="244" t="s">
        <v>498</v>
      </c>
      <c r="D33" s="244" t="s">
        <v>497</v>
      </c>
      <c r="E33" s="10" t="s">
        <v>59</v>
      </c>
      <c r="F33" s="11">
        <v>45541</v>
      </c>
      <c r="G33" s="11">
        <v>46691</v>
      </c>
      <c r="H33" s="12"/>
      <c r="I33" s="5"/>
    </row>
    <row r="34" spans="1:66" ht="43.2">
      <c r="A34" s="7">
        <v>30</v>
      </c>
      <c r="B34" s="8" t="s">
        <v>481</v>
      </c>
      <c r="C34" s="244" t="s">
        <v>498</v>
      </c>
      <c r="D34" s="244" t="s">
        <v>497</v>
      </c>
      <c r="E34" s="10" t="s">
        <v>60</v>
      </c>
      <c r="F34" s="11">
        <v>44845</v>
      </c>
      <c r="G34" s="11">
        <v>45929</v>
      </c>
      <c r="H34" s="14" t="s">
        <v>497</v>
      </c>
      <c r="I34" s="5"/>
    </row>
    <row r="35" spans="1:66" ht="43.2">
      <c r="A35" s="7">
        <v>31</v>
      </c>
      <c r="B35" s="8" t="s">
        <v>483</v>
      </c>
      <c r="C35" s="244" t="s">
        <v>498</v>
      </c>
      <c r="D35" s="244" t="s">
        <v>497</v>
      </c>
      <c r="E35" s="10" t="s">
        <v>61</v>
      </c>
      <c r="F35" s="11">
        <v>45532</v>
      </c>
      <c r="G35" s="11">
        <v>46628</v>
      </c>
      <c r="H35" s="14"/>
      <c r="I35" s="5"/>
    </row>
    <row r="36" spans="1:66" ht="43.2">
      <c r="A36" s="7">
        <v>32</v>
      </c>
      <c r="B36" s="8" t="s">
        <v>484</v>
      </c>
      <c r="C36" s="244" t="s">
        <v>498</v>
      </c>
      <c r="D36" s="244" t="s">
        <v>497</v>
      </c>
      <c r="E36" s="10" t="s">
        <v>62</v>
      </c>
      <c r="F36" s="11">
        <v>45489</v>
      </c>
      <c r="G36" s="11">
        <v>46583</v>
      </c>
      <c r="H36" s="14"/>
      <c r="I36" s="5"/>
    </row>
    <row r="37" spans="1:66" ht="43.2">
      <c r="A37" s="7">
        <v>33</v>
      </c>
      <c r="B37" s="8" t="s">
        <v>485</v>
      </c>
      <c r="C37" s="244" t="s">
        <v>498</v>
      </c>
      <c r="D37" s="244" t="s">
        <v>497</v>
      </c>
      <c r="E37" s="10" t="s">
        <v>63</v>
      </c>
      <c r="F37" s="11">
        <v>44895</v>
      </c>
      <c r="G37" s="11">
        <v>45999</v>
      </c>
      <c r="H37" s="14"/>
      <c r="I37" s="5"/>
    </row>
    <row r="38" spans="1:66" ht="43.2">
      <c r="A38" s="7">
        <v>34</v>
      </c>
      <c r="B38" s="8" t="s">
        <v>486</v>
      </c>
      <c r="C38" s="244" t="s">
        <v>498</v>
      </c>
      <c r="D38" s="244" t="s">
        <v>497</v>
      </c>
      <c r="E38" s="10" t="s">
        <v>64</v>
      </c>
      <c r="F38" s="11">
        <v>45208</v>
      </c>
      <c r="G38" s="11">
        <v>46309</v>
      </c>
      <c r="H38" s="14"/>
      <c r="I38" s="5"/>
    </row>
    <row r="39" spans="1:66" ht="43.2">
      <c r="A39" s="7">
        <v>35</v>
      </c>
      <c r="B39" s="8" t="s">
        <v>487</v>
      </c>
      <c r="C39" s="244" t="s">
        <v>498</v>
      </c>
      <c r="D39" s="244" t="s">
        <v>497</v>
      </c>
      <c r="E39" s="10" t="s">
        <v>65</v>
      </c>
      <c r="F39" s="11">
        <v>45134</v>
      </c>
      <c r="G39" s="11">
        <v>46261</v>
      </c>
      <c r="H39" s="14"/>
      <c r="I39" s="5"/>
    </row>
    <row r="40" spans="1:66" ht="43.2">
      <c r="A40" s="7">
        <v>36</v>
      </c>
      <c r="B40" s="8" t="s">
        <v>488</v>
      </c>
      <c r="C40" s="244" t="s">
        <v>498</v>
      </c>
      <c r="D40" s="244" t="s">
        <v>497</v>
      </c>
      <c r="E40" s="10" t="s">
        <v>66</v>
      </c>
      <c r="F40" s="11">
        <v>45040</v>
      </c>
      <c r="G40" s="11">
        <v>46159</v>
      </c>
      <c r="H40" s="244" t="s">
        <v>497</v>
      </c>
      <c r="I40" s="5"/>
    </row>
    <row r="41" spans="1:66" ht="43.2">
      <c r="A41" s="7">
        <v>37</v>
      </c>
      <c r="B41" s="8" t="s">
        <v>489</v>
      </c>
      <c r="C41" s="244" t="s">
        <v>498</v>
      </c>
      <c r="D41" s="244" t="s">
        <v>497</v>
      </c>
      <c r="E41" s="10" t="s">
        <v>67</v>
      </c>
      <c r="F41" s="11">
        <v>44448</v>
      </c>
      <c r="G41" s="11">
        <v>46638</v>
      </c>
      <c r="H41" s="12"/>
      <c r="I41" s="5"/>
    </row>
    <row r="42" spans="1:66" ht="43.2">
      <c r="A42" s="7">
        <v>38</v>
      </c>
      <c r="B42" s="8" t="s">
        <v>490</v>
      </c>
      <c r="C42" s="244" t="s">
        <v>498</v>
      </c>
      <c r="D42" s="244" t="s">
        <v>497</v>
      </c>
      <c r="E42" s="10" t="s">
        <v>68</v>
      </c>
      <c r="F42" s="11">
        <v>44805</v>
      </c>
      <c r="G42" s="11">
        <v>45881</v>
      </c>
      <c r="H42" s="244" t="s">
        <v>497</v>
      </c>
      <c r="I42" s="5"/>
    </row>
    <row r="43" spans="1:66" ht="43.2">
      <c r="A43" s="7">
        <v>39</v>
      </c>
      <c r="B43" s="8" t="s">
        <v>491</v>
      </c>
      <c r="C43" s="244" t="s">
        <v>498</v>
      </c>
      <c r="D43" s="244" t="s">
        <v>497</v>
      </c>
      <c r="E43" s="10" t="s">
        <v>69</v>
      </c>
      <c r="F43" s="11">
        <v>45614</v>
      </c>
      <c r="G43" s="11">
        <v>46742</v>
      </c>
      <c r="H43" s="12"/>
      <c r="I43" s="5"/>
    </row>
    <row r="44" spans="1:66" ht="43.2">
      <c r="A44" s="7">
        <v>40</v>
      </c>
      <c r="B44" s="8" t="s">
        <v>504</v>
      </c>
      <c r="C44" s="9" t="s">
        <v>838</v>
      </c>
      <c r="D44" s="244" t="s">
        <v>497</v>
      </c>
      <c r="E44" s="10" t="s">
        <v>70</v>
      </c>
      <c r="F44" s="11">
        <v>45026</v>
      </c>
      <c r="G44" s="11">
        <v>46121</v>
      </c>
      <c r="H44" s="18"/>
      <c r="I44" s="5"/>
    </row>
    <row r="45" spans="1:66">
      <c r="A45" s="7">
        <v>41</v>
      </c>
      <c r="B45" s="8" t="s">
        <v>503</v>
      </c>
      <c r="C45" s="9" t="s">
        <v>496</v>
      </c>
      <c r="D45" s="9" t="s">
        <v>21</v>
      </c>
      <c r="E45" s="10" t="s">
        <v>513</v>
      </c>
      <c r="F45" s="11" t="s">
        <v>22</v>
      </c>
      <c r="G45" s="11" t="s">
        <v>22</v>
      </c>
      <c r="H45" s="18"/>
      <c r="I45" s="5"/>
    </row>
    <row r="46" spans="1:66" ht="28.8">
      <c r="A46" s="7">
        <v>42</v>
      </c>
      <c r="B46" s="8" t="s">
        <v>505</v>
      </c>
      <c r="C46" s="9" t="s">
        <v>835</v>
      </c>
      <c r="D46" s="244" t="s">
        <v>497</v>
      </c>
      <c r="E46" s="10" t="s">
        <v>71</v>
      </c>
      <c r="F46" s="11">
        <v>45034</v>
      </c>
      <c r="G46" s="11">
        <v>46182</v>
      </c>
      <c r="H46" s="18"/>
    </row>
    <row r="47" spans="1:66" ht="43.2">
      <c r="A47" s="7">
        <v>43</v>
      </c>
      <c r="B47" s="8" t="s">
        <v>499</v>
      </c>
      <c r="C47" s="9" t="s">
        <v>838</v>
      </c>
      <c r="D47" s="244" t="s">
        <v>497</v>
      </c>
      <c r="E47" s="10" t="s">
        <v>72</v>
      </c>
      <c r="F47" s="11">
        <v>44865</v>
      </c>
      <c r="G47" s="11">
        <v>45960</v>
      </c>
      <c r="H47" s="18"/>
    </row>
    <row r="48" spans="1:66" s="230" customFormat="1">
      <c r="A48" s="9">
        <v>44</v>
      </c>
      <c r="B48" s="24" t="s">
        <v>829</v>
      </c>
      <c r="C48" s="244" t="s">
        <v>496</v>
      </c>
      <c r="D48" s="228" t="s">
        <v>21</v>
      </c>
      <c r="E48" s="10" t="s">
        <v>513</v>
      </c>
      <c r="F48" s="11" t="s">
        <v>22</v>
      </c>
      <c r="G48" s="11" t="s">
        <v>22</v>
      </c>
      <c r="H48" s="229"/>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row>
    <row r="49" spans="1:66" s="230" customFormat="1">
      <c r="A49" s="9">
        <v>45</v>
      </c>
      <c r="B49" s="24" t="s">
        <v>826</v>
      </c>
      <c r="C49" s="244" t="s">
        <v>496</v>
      </c>
      <c r="D49" s="228" t="s">
        <v>21</v>
      </c>
      <c r="E49" s="10" t="s">
        <v>513</v>
      </c>
      <c r="F49" s="11" t="s">
        <v>22</v>
      </c>
      <c r="G49" s="11" t="s">
        <v>22</v>
      </c>
      <c r="H49" s="229"/>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row>
    <row r="50" spans="1:66" s="230" customFormat="1">
      <c r="A50" s="9">
        <v>46</v>
      </c>
      <c r="B50" s="19" t="s">
        <v>827</v>
      </c>
      <c r="C50" s="244" t="s">
        <v>496</v>
      </c>
      <c r="D50" s="21" t="s">
        <v>21</v>
      </c>
      <c r="E50" s="10" t="s">
        <v>513</v>
      </c>
      <c r="F50" s="11" t="s">
        <v>22</v>
      </c>
      <c r="G50" s="11" t="s">
        <v>22</v>
      </c>
      <c r="H50" s="229"/>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row>
    <row r="51" spans="1:66" s="230" customFormat="1">
      <c r="A51" s="9">
        <v>47</v>
      </c>
      <c r="B51" s="24" t="s">
        <v>830</v>
      </c>
      <c r="C51" s="244" t="s">
        <v>496</v>
      </c>
      <c r="D51" s="21" t="s">
        <v>21</v>
      </c>
      <c r="E51" s="10" t="s">
        <v>513</v>
      </c>
      <c r="F51" s="11" t="s">
        <v>22</v>
      </c>
      <c r="G51" s="11" t="s">
        <v>22</v>
      </c>
      <c r="H51" s="229"/>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row>
    <row r="52" spans="1:66" s="230" customFormat="1">
      <c r="A52" s="9">
        <v>48</v>
      </c>
      <c r="B52" s="24" t="s">
        <v>828</v>
      </c>
      <c r="C52" s="244" t="s">
        <v>496</v>
      </c>
      <c r="D52" s="21" t="s">
        <v>21</v>
      </c>
      <c r="E52" s="10" t="s">
        <v>513</v>
      </c>
      <c r="F52" s="11" t="s">
        <v>22</v>
      </c>
      <c r="G52" s="11" t="s">
        <v>22</v>
      </c>
      <c r="H52" s="229"/>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row>
    <row r="53" spans="1:66" ht="43.2">
      <c r="A53" s="7">
        <v>49</v>
      </c>
      <c r="B53" s="8" t="s">
        <v>824</v>
      </c>
      <c r="C53" s="9" t="s">
        <v>838</v>
      </c>
      <c r="D53" s="9" t="s">
        <v>21</v>
      </c>
      <c r="E53" s="10" t="s">
        <v>513</v>
      </c>
      <c r="F53" s="11" t="s">
        <v>22</v>
      </c>
      <c r="G53" s="11" t="s">
        <v>22</v>
      </c>
      <c r="H53" s="12" t="s">
        <v>514</v>
      </c>
    </row>
    <row r="54" spans="1:66" ht="43.2">
      <c r="A54" s="7">
        <v>50</v>
      </c>
      <c r="B54" s="19" t="s">
        <v>825</v>
      </c>
      <c r="C54" s="20" t="s">
        <v>837</v>
      </c>
      <c r="D54" s="244" t="s">
        <v>497</v>
      </c>
      <c r="E54" s="22" t="s">
        <v>73</v>
      </c>
      <c r="F54" s="23">
        <v>45594</v>
      </c>
      <c r="G54" s="23">
        <v>46688</v>
      </c>
      <c r="H54" s="18"/>
      <c r="I54" s="5"/>
    </row>
    <row r="55" spans="1:66" ht="43.2">
      <c r="A55" s="7">
        <v>51</v>
      </c>
      <c r="B55" s="24" t="s">
        <v>831</v>
      </c>
      <c r="C55" s="244" t="s">
        <v>498</v>
      </c>
      <c r="D55" s="244" t="s">
        <v>497</v>
      </c>
      <c r="E55" s="22" t="s">
        <v>74</v>
      </c>
      <c r="F55" s="25">
        <v>45399</v>
      </c>
      <c r="G55" s="25">
        <v>46493</v>
      </c>
      <c r="H55" s="18"/>
      <c r="I55" s="5"/>
    </row>
    <row r="56" spans="1:66" ht="43.2">
      <c r="A56" s="7">
        <v>52</v>
      </c>
      <c r="B56" s="26" t="s">
        <v>832</v>
      </c>
      <c r="C56" s="244" t="s">
        <v>498</v>
      </c>
      <c r="D56" s="244" t="s">
        <v>497</v>
      </c>
      <c r="E56" s="22" t="s">
        <v>75</v>
      </c>
      <c r="F56" s="27">
        <v>45553</v>
      </c>
      <c r="G56" s="27">
        <v>46642</v>
      </c>
      <c r="H56" s="18"/>
      <c r="I56" s="5"/>
    </row>
    <row r="57" spans="1:66" ht="28.8">
      <c r="A57" s="7">
        <v>53</v>
      </c>
      <c r="B57" s="8" t="s">
        <v>833</v>
      </c>
      <c r="C57" s="7" t="s">
        <v>836</v>
      </c>
      <c r="D57" s="244" t="s">
        <v>497</v>
      </c>
      <c r="E57" s="28" t="s">
        <v>76</v>
      </c>
      <c r="F57" s="12">
        <v>45448</v>
      </c>
      <c r="G57" s="12">
        <v>46542</v>
      </c>
      <c r="H57" s="18"/>
      <c r="I57" s="5"/>
    </row>
    <row r="58" spans="1:66">
      <c r="A58" s="7">
        <v>54</v>
      </c>
      <c r="B58" s="29" t="s">
        <v>834</v>
      </c>
      <c r="C58" s="30" t="s">
        <v>835</v>
      </c>
      <c r="D58" s="244" t="s">
        <v>497</v>
      </c>
      <c r="E58" s="31" t="s">
        <v>77</v>
      </c>
      <c r="F58" s="32">
        <v>44929</v>
      </c>
      <c r="G58" s="32">
        <v>46024</v>
      </c>
      <c r="H58" s="18"/>
      <c r="I58" s="5"/>
    </row>
    <row r="59" spans="1:66">
      <c r="A59" s="7"/>
      <c r="B59" s="30"/>
      <c r="C59" s="30"/>
      <c r="D59" s="30"/>
      <c r="E59" s="31"/>
      <c r="F59" s="33"/>
      <c r="G59" s="33"/>
      <c r="H59" s="18"/>
      <c r="I59" s="5"/>
    </row>
    <row r="60" spans="1:66">
      <c r="A60" s="7"/>
      <c r="B60" s="24"/>
      <c r="C60" s="9"/>
      <c r="D60" s="9"/>
      <c r="E60" s="22"/>
      <c r="F60" s="25"/>
      <c r="G60" s="25"/>
      <c r="H60" s="18"/>
      <c r="I60" s="5"/>
    </row>
    <row r="61" spans="1:66">
      <c r="A61" s="34"/>
      <c r="B61" s="34"/>
      <c r="C61" s="34"/>
      <c r="D61" s="34"/>
      <c r="E61" s="34"/>
      <c r="F61" s="34"/>
      <c r="G61" s="34"/>
      <c r="H61" s="34"/>
    </row>
    <row r="62" spans="1:66">
      <c r="B62" s="35"/>
    </row>
  </sheetData>
  <mergeCells count="2">
    <mergeCell ref="A1:H1"/>
    <mergeCell ref="A3:H3"/>
  </mergeCells>
  <phoneticPr fontId="40" type="noConversion"/>
  <conditionalFormatting sqref="B31">
    <cfRule type="duplicateValues" dxfId="0" priority="1"/>
  </conditionalFormatting>
  <dataValidations count="1">
    <dataValidation type="list" allowBlank="1" showInputMessage="1" showErrorMessage="1" sqref="G1:G2" xr:uid="{00000000-0002-0000-0600-000000000000}">
      <formula1>#REF!</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51CA-11D7-40AD-A4EC-489F9DFF9948}">
  <dimension ref="A1:U108"/>
  <sheetViews>
    <sheetView zoomScale="70" zoomScaleNormal="70" workbookViewId="0">
      <pane xSplit="2" ySplit="4" topLeftCell="C5" activePane="bottomRight" state="frozen"/>
      <selection pane="topRight"/>
      <selection pane="bottomLeft"/>
      <selection pane="bottomRight" activeCell="I18" sqref="I18"/>
    </sheetView>
  </sheetViews>
  <sheetFormatPr defaultColWidth="9" defaultRowHeight="14.4"/>
  <cols>
    <col min="1" max="1" width="6.6640625" style="224" customWidth="1"/>
    <col min="2" max="2" width="35.33203125" style="224" customWidth="1"/>
    <col min="3" max="3" width="12.109375" style="224" customWidth="1"/>
    <col min="4" max="6" width="14.21875" style="224" customWidth="1"/>
    <col min="7" max="7" width="19.77734375" style="224" customWidth="1"/>
    <col min="8" max="8" width="20" style="224" customWidth="1"/>
    <col min="9" max="9" width="22" style="224" customWidth="1"/>
    <col min="10" max="11" width="20.44140625" style="224" customWidth="1"/>
    <col min="12" max="12" width="27.44140625" style="224" customWidth="1"/>
    <col min="13" max="13" width="13.6640625" style="224" customWidth="1"/>
    <col min="14" max="14" width="18.6640625" style="224" customWidth="1"/>
    <col min="15" max="15" width="20.44140625" style="224" customWidth="1"/>
    <col min="16" max="16" width="20.88671875" style="224" customWidth="1"/>
    <col min="17" max="17" width="24" style="225" customWidth="1"/>
    <col min="18" max="18" width="64.33203125" style="226" customWidth="1"/>
    <col min="19" max="19" width="57.21875" style="226" customWidth="1"/>
    <col min="20" max="20" width="13.6640625" style="224" customWidth="1"/>
    <col min="21" max="21" width="24.6640625" style="224" customWidth="1"/>
    <col min="22" max="16384" width="9" style="215"/>
  </cols>
  <sheetData>
    <row r="1" spans="1:21" ht="44.25" customHeight="1">
      <c r="A1" s="433" t="s">
        <v>537</v>
      </c>
      <c r="B1" s="434"/>
      <c r="C1" s="434"/>
      <c r="D1" s="434"/>
      <c r="E1" s="434"/>
      <c r="F1" s="434"/>
      <c r="G1" s="434"/>
      <c r="H1" s="435"/>
      <c r="I1" s="213" t="str">
        <f>Definitions!L1</f>
        <v>Last Update:2025/3/21</v>
      </c>
      <c r="J1" s="214"/>
      <c r="K1" s="214"/>
      <c r="L1" s="214"/>
      <c r="M1" s="214"/>
      <c r="N1" s="214"/>
      <c r="O1" s="214"/>
      <c r="P1" s="214"/>
      <c r="Q1" s="214"/>
      <c r="R1" s="214"/>
      <c r="S1" s="214"/>
      <c r="T1" s="214"/>
      <c r="U1" s="214"/>
    </row>
    <row r="2" spans="1:21" ht="45" customHeight="1" thickBot="1">
      <c r="A2" s="216" t="s">
        <v>536</v>
      </c>
      <c r="B2" s="214"/>
      <c r="C2" s="214"/>
      <c r="D2" s="214"/>
      <c r="E2" s="214"/>
      <c r="F2" s="214"/>
      <c r="G2" s="214"/>
      <c r="H2" s="214"/>
      <c r="I2" s="214"/>
      <c r="J2" s="214"/>
      <c r="K2" s="214"/>
      <c r="L2" s="214"/>
      <c r="M2" s="214"/>
      <c r="N2" s="214"/>
      <c r="O2" s="214"/>
      <c r="P2" s="214"/>
      <c r="Q2" s="214"/>
      <c r="R2" s="214"/>
      <c r="S2" s="214"/>
      <c r="T2" s="214"/>
      <c r="U2" s="214"/>
    </row>
    <row r="3" spans="1:21" ht="15" thickBot="1">
      <c r="A3" s="436" t="s">
        <v>538</v>
      </c>
      <c r="B3" s="437"/>
      <c r="C3" s="437"/>
      <c r="D3" s="437"/>
      <c r="E3" s="437"/>
      <c r="F3" s="438"/>
      <c r="G3" s="436" t="s">
        <v>539</v>
      </c>
      <c r="H3" s="437"/>
      <c r="I3" s="437"/>
      <c r="J3" s="437"/>
      <c r="K3" s="437"/>
      <c r="L3" s="437"/>
      <c r="M3" s="437"/>
      <c r="N3" s="438"/>
      <c r="O3" s="439" t="s">
        <v>540</v>
      </c>
      <c r="P3" s="440"/>
      <c r="Q3" s="440"/>
      <c r="R3" s="440"/>
      <c r="S3" s="440"/>
      <c r="T3" s="440"/>
      <c r="U3" s="440"/>
    </row>
    <row r="4" spans="1:21" ht="110.4">
      <c r="A4" s="330" t="s">
        <v>515</v>
      </c>
      <c r="B4" s="331" t="s">
        <v>516</v>
      </c>
      <c r="C4" s="331" t="s">
        <v>517</v>
      </c>
      <c r="D4" s="331" t="s">
        <v>518</v>
      </c>
      <c r="E4" s="331" t="s">
        <v>519</v>
      </c>
      <c r="F4" s="331" t="s">
        <v>520</v>
      </c>
      <c r="G4" s="330" t="s">
        <v>521</v>
      </c>
      <c r="H4" s="331" t="s">
        <v>522</v>
      </c>
      <c r="I4" s="331" t="s">
        <v>523</v>
      </c>
      <c r="J4" s="331" t="s">
        <v>524</v>
      </c>
      <c r="K4" s="331" t="s">
        <v>525</v>
      </c>
      <c r="L4" s="331" t="s">
        <v>526</v>
      </c>
      <c r="M4" s="331" t="s">
        <v>527</v>
      </c>
      <c r="N4" s="332" t="s">
        <v>528</v>
      </c>
      <c r="O4" s="333" t="s">
        <v>529</v>
      </c>
      <c r="P4" s="333" t="s">
        <v>530</v>
      </c>
      <c r="Q4" s="333" t="s">
        <v>531</v>
      </c>
      <c r="R4" s="333" t="s">
        <v>532</v>
      </c>
      <c r="S4" s="333" t="s">
        <v>533</v>
      </c>
      <c r="T4" s="333" t="s">
        <v>534</v>
      </c>
      <c r="U4" s="333" t="s">
        <v>535</v>
      </c>
    </row>
    <row r="5" spans="1:21" ht="27.6">
      <c r="A5" s="217">
        <f>ROW()-4</f>
        <v>1</v>
      </c>
      <c r="B5" s="334" t="s">
        <v>541</v>
      </c>
      <c r="C5" s="334" t="s">
        <v>547</v>
      </c>
      <c r="D5" s="334" t="s">
        <v>548</v>
      </c>
      <c r="E5" s="335"/>
      <c r="F5" s="334" t="s">
        <v>312</v>
      </c>
      <c r="G5" s="334" t="s">
        <v>578</v>
      </c>
      <c r="H5" s="219"/>
      <c r="I5" s="336" t="s">
        <v>497</v>
      </c>
      <c r="J5" s="336" t="s">
        <v>497</v>
      </c>
      <c r="K5" s="336" t="s">
        <v>497</v>
      </c>
      <c r="L5" s="336" t="s">
        <v>497</v>
      </c>
      <c r="M5" s="335"/>
      <c r="N5" s="337"/>
      <c r="O5" s="335"/>
      <c r="P5" s="335"/>
      <c r="Q5" s="338"/>
      <c r="R5" s="335"/>
      <c r="S5" s="335"/>
      <c r="T5" s="335"/>
      <c r="U5" s="335"/>
    </row>
    <row r="6" spans="1:21" ht="96.6">
      <c r="A6" s="217">
        <f t="shared" ref="A6:A69" si="0">ROW()-4</f>
        <v>2</v>
      </c>
      <c r="B6" s="334" t="s">
        <v>542</v>
      </c>
      <c r="C6" s="334" t="s">
        <v>547</v>
      </c>
      <c r="D6" s="334" t="s">
        <v>548</v>
      </c>
      <c r="E6" s="335" t="s">
        <v>552</v>
      </c>
      <c r="F6" s="334" t="s">
        <v>312</v>
      </c>
      <c r="G6" s="334" t="s">
        <v>553</v>
      </c>
      <c r="H6" s="217">
        <v>136.19999999999999</v>
      </c>
      <c r="I6" s="336" t="s">
        <v>497</v>
      </c>
      <c r="J6" s="336" t="s">
        <v>497</v>
      </c>
      <c r="K6" s="336" t="s">
        <v>497</v>
      </c>
      <c r="L6" s="336" t="s">
        <v>497</v>
      </c>
      <c r="M6" s="335" t="s">
        <v>549</v>
      </c>
      <c r="N6" s="337" t="s">
        <v>550</v>
      </c>
      <c r="O6" s="336" t="s">
        <v>554</v>
      </c>
      <c r="P6" s="335" t="s">
        <v>551</v>
      </c>
      <c r="Q6" s="338" t="s">
        <v>497</v>
      </c>
      <c r="R6" s="335" t="s">
        <v>555</v>
      </c>
      <c r="S6" s="335" t="s">
        <v>556</v>
      </c>
      <c r="T6" s="335" t="s">
        <v>557</v>
      </c>
      <c r="U6" s="335" t="s">
        <v>551</v>
      </c>
    </row>
    <row r="7" spans="1:21" ht="124.2">
      <c r="A7" s="217">
        <f t="shared" si="0"/>
        <v>3</v>
      </c>
      <c r="B7" s="334" t="s">
        <v>543</v>
      </c>
      <c r="C7" s="334" t="s">
        <v>547</v>
      </c>
      <c r="D7" s="334" t="s">
        <v>558</v>
      </c>
      <c r="E7" s="335" t="s">
        <v>559</v>
      </c>
      <c r="F7" s="334" t="s">
        <v>312</v>
      </c>
      <c r="G7" s="334" t="s">
        <v>553</v>
      </c>
      <c r="H7" s="217">
        <v>110</v>
      </c>
      <c r="I7" s="336" t="s">
        <v>497</v>
      </c>
      <c r="J7" s="336" t="s">
        <v>497</v>
      </c>
      <c r="K7" s="336" t="s">
        <v>497</v>
      </c>
      <c r="L7" s="336" t="s">
        <v>497</v>
      </c>
      <c r="M7" s="335" t="s">
        <v>549</v>
      </c>
      <c r="N7" s="337" t="s">
        <v>560</v>
      </c>
      <c r="O7" s="335" t="s">
        <v>561</v>
      </c>
      <c r="P7" s="334" t="s">
        <v>562</v>
      </c>
      <c r="Q7" s="338" t="s">
        <v>497</v>
      </c>
      <c r="R7" s="335" t="s">
        <v>563</v>
      </c>
      <c r="S7" s="335" t="s">
        <v>564</v>
      </c>
      <c r="T7" s="336" t="s">
        <v>565</v>
      </c>
      <c r="U7" s="336" t="s">
        <v>565</v>
      </c>
    </row>
    <row r="8" spans="1:21" ht="165.6" customHeight="1">
      <c r="A8" s="217">
        <f t="shared" si="0"/>
        <v>4</v>
      </c>
      <c r="B8" s="334" t="s">
        <v>544</v>
      </c>
      <c r="C8" s="334" t="s">
        <v>547</v>
      </c>
      <c r="D8" s="334" t="s">
        <v>548</v>
      </c>
      <c r="E8" s="335" t="s">
        <v>566</v>
      </c>
      <c r="F8" s="334" t="s">
        <v>312</v>
      </c>
      <c r="G8" s="334" t="s">
        <v>553</v>
      </c>
      <c r="H8" s="217">
        <v>97</v>
      </c>
      <c r="I8" s="336" t="s">
        <v>497</v>
      </c>
      <c r="J8" s="336" t="s">
        <v>497</v>
      </c>
      <c r="K8" s="336" t="s">
        <v>497</v>
      </c>
      <c r="L8" s="336" t="s">
        <v>497</v>
      </c>
      <c r="M8" s="335" t="s">
        <v>549</v>
      </c>
      <c r="N8" s="337" t="s">
        <v>567</v>
      </c>
      <c r="O8" s="335" t="s">
        <v>568</v>
      </c>
      <c r="P8" s="335" t="s">
        <v>551</v>
      </c>
      <c r="Q8" s="338" t="s">
        <v>497</v>
      </c>
      <c r="R8" s="335" t="s">
        <v>569</v>
      </c>
      <c r="S8" s="335" t="s">
        <v>570</v>
      </c>
      <c r="T8" s="335" t="s">
        <v>571</v>
      </c>
      <c r="U8" s="335" t="s">
        <v>551</v>
      </c>
    </row>
    <row r="9" spans="1:21" ht="220.8">
      <c r="A9" s="217">
        <f t="shared" si="0"/>
        <v>5</v>
      </c>
      <c r="B9" s="334" t="s">
        <v>545</v>
      </c>
      <c r="C9" s="334" t="s">
        <v>547</v>
      </c>
      <c r="D9" s="334" t="s">
        <v>572</v>
      </c>
      <c r="E9" s="335" t="s">
        <v>573</v>
      </c>
      <c r="F9" s="334" t="s">
        <v>312</v>
      </c>
      <c r="G9" s="334" t="s">
        <v>553</v>
      </c>
      <c r="H9" s="217">
        <v>80</v>
      </c>
      <c r="I9" s="336" t="s">
        <v>497</v>
      </c>
      <c r="J9" s="336" t="s">
        <v>497</v>
      </c>
      <c r="K9" s="336" t="s">
        <v>497</v>
      </c>
      <c r="L9" s="336" t="s">
        <v>497</v>
      </c>
      <c r="M9" s="335" t="s">
        <v>549</v>
      </c>
      <c r="N9" s="335" t="s">
        <v>550</v>
      </c>
      <c r="O9" s="335" t="s">
        <v>574</v>
      </c>
      <c r="P9" s="335" t="s">
        <v>551</v>
      </c>
      <c r="Q9" s="338" t="s">
        <v>497</v>
      </c>
      <c r="R9" s="339" t="s">
        <v>575</v>
      </c>
      <c r="S9" s="339" t="s">
        <v>576</v>
      </c>
      <c r="T9" s="335" t="s">
        <v>561</v>
      </c>
      <c r="U9" s="335" t="s">
        <v>551</v>
      </c>
    </row>
    <row r="10" spans="1:21" ht="27.6">
      <c r="A10" s="217">
        <f t="shared" si="0"/>
        <v>6</v>
      </c>
      <c r="B10" s="334" t="s">
        <v>546</v>
      </c>
      <c r="C10" s="334" t="s">
        <v>547</v>
      </c>
      <c r="D10" s="334" t="s">
        <v>577</v>
      </c>
      <c r="E10" s="334"/>
      <c r="F10" s="334" t="s">
        <v>312</v>
      </c>
      <c r="G10" s="334" t="s">
        <v>578</v>
      </c>
      <c r="H10" s="217"/>
      <c r="I10" s="336" t="s">
        <v>497</v>
      </c>
      <c r="J10" s="336" t="s">
        <v>497</v>
      </c>
      <c r="K10" s="336" t="s">
        <v>497</v>
      </c>
      <c r="L10" s="336" t="s">
        <v>497</v>
      </c>
      <c r="M10" s="335"/>
      <c r="N10" s="335"/>
      <c r="O10" s="335"/>
      <c r="P10" s="335"/>
      <c r="Q10" s="339"/>
      <c r="R10" s="339"/>
      <c r="S10" s="339"/>
      <c r="T10" s="336"/>
      <c r="U10" s="335"/>
    </row>
    <row r="11" spans="1:21" ht="262.2">
      <c r="A11" s="217">
        <f t="shared" si="0"/>
        <v>7</v>
      </c>
      <c r="B11" s="334" t="s">
        <v>702</v>
      </c>
      <c r="C11" s="334" t="s">
        <v>547</v>
      </c>
      <c r="D11" s="334" t="s">
        <v>704</v>
      </c>
      <c r="E11" s="335" t="s">
        <v>703</v>
      </c>
      <c r="F11" s="334" t="s">
        <v>312</v>
      </c>
      <c r="G11" s="334" t="s">
        <v>553</v>
      </c>
      <c r="H11" s="217">
        <v>54</v>
      </c>
      <c r="I11" s="336" t="s">
        <v>497</v>
      </c>
      <c r="J11" s="336" t="s">
        <v>497</v>
      </c>
      <c r="K11" s="336" t="s">
        <v>497</v>
      </c>
      <c r="L11" s="336" t="s">
        <v>497</v>
      </c>
      <c r="M11" s="335" t="s">
        <v>549</v>
      </c>
      <c r="N11" s="337" t="s">
        <v>550</v>
      </c>
      <c r="O11" s="335" t="s">
        <v>708</v>
      </c>
      <c r="P11" s="335" t="s">
        <v>551</v>
      </c>
      <c r="Q11" s="338" t="s">
        <v>497</v>
      </c>
      <c r="R11" s="335" t="s">
        <v>705</v>
      </c>
      <c r="S11" s="335" t="s">
        <v>707</v>
      </c>
      <c r="T11" s="335" t="s">
        <v>706</v>
      </c>
      <c r="U11" s="335" t="s">
        <v>551</v>
      </c>
    </row>
    <row r="12" spans="1:21" ht="207.6" customHeight="1">
      <c r="A12" s="217">
        <f t="shared" si="0"/>
        <v>8</v>
      </c>
      <c r="B12" s="334" t="s">
        <v>579</v>
      </c>
      <c r="C12" s="334" t="s">
        <v>547</v>
      </c>
      <c r="D12" s="334" t="s">
        <v>548</v>
      </c>
      <c r="E12" s="335" t="s">
        <v>580</v>
      </c>
      <c r="F12" s="334" t="s">
        <v>312</v>
      </c>
      <c r="G12" s="334" t="s">
        <v>553</v>
      </c>
      <c r="H12" s="217">
        <v>70</v>
      </c>
      <c r="I12" s="336" t="s">
        <v>497</v>
      </c>
      <c r="J12" s="336" t="s">
        <v>497</v>
      </c>
      <c r="K12" s="336" t="s">
        <v>497</v>
      </c>
      <c r="L12" s="335" t="s">
        <v>549</v>
      </c>
      <c r="M12" s="335" t="s">
        <v>549</v>
      </c>
      <c r="N12" s="337" t="s">
        <v>550</v>
      </c>
      <c r="O12" s="335" t="s">
        <v>581</v>
      </c>
      <c r="P12" s="335" t="s">
        <v>551</v>
      </c>
      <c r="Q12" s="338" t="s">
        <v>497</v>
      </c>
      <c r="R12" s="335" t="s">
        <v>582</v>
      </c>
      <c r="S12" s="335" t="s">
        <v>583</v>
      </c>
      <c r="T12" s="335" t="s">
        <v>584</v>
      </c>
      <c r="U12" s="335" t="s">
        <v>551</v>
      </c>
    </row>
    <row r="13" spans="1:21" ht="193.2">
      <c r="A13" s="217">
        <f t="shared" si="0"/>
        <v>9</v>
      </c>
      <c r="B13" s="334" t="s">
        <v>585</v>
      </c>
      <c r="C13" s="334" t="s">
        <v>547</v>
      </c>
      <c r="D13" s="334" t="s">
        <v>548</v>
      </c>
      <c r="E13" s="335" t="s">
        <v>573</v>
      </c>
      <c r="F13" s="335" t="s">
        <v>312</v>
      </c>
      <c r="G13" s="334" t="s">
        <v>594</v>
      </c>
      <c r="H13" s="217">
        <v>30</v>
      </c>
      <c r="I13" s="336" t="s">
        <v>497</v>
      </c>
      <c r="J13" s="336" t="s">
        <v>512</v>
      </c>
      <c r="K13" s="336" t="s">
        <v>512</v>
      </c>
      <c r="L13" s="335" t="s">
        <v>549</v>
      </c>
      <c r="M13" s="335" t="s">
        <v>549</v>
      </c>
      <c r="N13" s="337" t="s">
        <v>550</v>
      </c>
      <c r="O13" s="335" t="s">
        <v>595</v>
      </c>
      <c r="P13" s="335" t="s">
        <v>551</v>
      </c>
      <c r="Q13" s="338" t="s">
        <v>497</v>
      </c>
      <c r="R13" s="335" t="s">
        <v>709</v>
      </c>
      <c r="S13" s="335" t="s">
        <v>710</v>
      </c>
      <c r="T13" s="335" t="s">
        <v>711</v>
      </c>
      <c r="U13" s="335" t="s">
        <v>551</v>
      </c>
    </row>
    <row r="14" spans="1:21" ht="27.6">
      <c r="A14" s="217">
        <f t="shared" si="0"/>
        <v>10</v>
      </c>
      <c r="B14" s="334" t="s">
        <v>587</v>
      </c>
      <c r="C14" s="334" t="s">
        <v>547</v>
      </c>
      <c r="D14" s="334" t="s">
        <v>548</v>
      </c>
      <c r="E14" s="335"/>
      <c r="F14" s="334" t="s">
        <v>312</v>
      </c>
      <c r="G14" s="334" t="s">
        <v>586</v>
      </c>
      <c r="H14" s="217"/>
      <c r="I14" s="336" t="s">
        <v>497</v>
      </c>
      <c r="J14" s="336" t="s">
        <v>497</v>
      </c>
      <c r="K14" s="336" t="s">
        <v>497</v>
      </c>
      <c r="L14" s="336" t="s">
        <v>497</v>
      </c>
      <c r="M14" s="219"/>
      <c r="N14" s="219"/>
      <c r="O14" s="218"/>
      <c r="P14" s="219"/>
      <c r="Q14" s="220"/>
      <c r="R14" s="219"/>
      <c r="S14" s="219"/>
      <c r="T14" s="218"/>
      <c r="U14" s="219"/>
    </row>
    <row r="15" spans="1:21" ht="179.4">
      <c r="A15" s="217">
        <f t="shared" si="0"/>
        <v>11</v>
      </c>
      <c r="B15" s="334" t="s">
        <v>588</v>
      </c>
      <c r="C15" s="334" t="s">
        <v>547</v>
      </c>
      <c r="D15" s="334" t="s">
        <v>548</v>
      </c>
      <c r="E15" s="335" t="s">
        <v>589</v>
      </c>
      <c r="F15" s="334" t="s">
        <v>312</v>
      </c>
      <c r="G15" s="334" t="s">
        <v>553</v>
      </c>
      <c r="H15" s="217">
        <v>56.5</v>
      </c>
      <c r="I15" s="336" t="s">
        <v>497</v>
      </c>
      <c r="J15" s="336" t="s">
        <v>497</v>
      </c>
      <c r="K15" s="336" t="s">
        <v>497</v>
      </c>
      <c r="L15" s="336" t="s">
        <v>497</v>
      </c>
      <c r="M15" s="335" t="s">
        <v>549</v>
      </c>
      <c r="N15" s="337" t="s">
        <v>550</v>
      </c>
      <c r="O15" s="335" t="s">
        <v>590</v>
      </c>
      <c r="P15" s="335" t="s">
        <v>551</v>
      </c>
      <c r="Q15" s="338" t="s">
        <v>497</v>
      </c>
      <c r="R15" s="339" t="s">
        <v>591</v>
      </c>
      <c r="S15" s="335" t="s">
        <v>592</v>
      </c>
      <c r="T15" s="335" t="s">
        <v>593</v>
      </c>
      <c r="U15" s="335" t="s">
        <v>551</v>
      </c>
    </row>
    <row r="16" spans="1:21" ht="27.6">
      <c r="A16" s="217">
        <f t="shared" si="0"/>
        <v>12</v>
      </c>
      <c r="B16" s="340" t="s">
        <v>596</v>
      </c>
      <c r="C16" s="340" t="s">
        <v>547</v>
      </c>
      <c r="D16" s="340" t="s">
        <v>548</v>
      </c>
      <c r="E16" s="218"/>
      <c r="F16" s="340" t="s">
        <v>312</v>
      </c>
      <c r="G16" s="340" t="s">
        <v>578</v>
      </c>
      <c r="H16" s="217"/>
      <c r="I16" s="336" t="s">
        <v>497</v>
      </c>
      <c r="J16" s="336" t="s">
        <v>497</v>
      </c>
      <c r="K16" s="336" t="s">
        <v>497</v>
      </c>
      <c r="L16" s="336" t="s">
        <v>497</v>
      </c>
      <c r="M16" s="219"/>
      <c r="N16" s="219"/>
      <c r="O16" s="218"/>
      <c r="P16" s="219"/>
      <c r="Q16" s="220"/>
      <c r="R16" s="219"/>
      <c r="S16" s="219"/>
      <c r="T16" s="218"/>
      <c r="U16" s="219"/>
    </row>
    <row r="17" spans="1:21" ht="27.6">
      <c r="A17" s="217">
        <f t="shared" si="0"/>
        <v>13</v>
      </c>
      <c r="B17" s="340" t="s">
        <v>597</v>
      </c>
      <c r="C17" s="340" t="s">
        <v>547</v>
      </c>
      <c r="D17" s="340" t="s">
        <v>548</v>
      </c>
      <c r="E17" s="340"/>
      <c r="F17" s="340" t="s">
        <v>312</v>
      </c>
      <c r="G17" s="340" t="s">
        <v>578</v>
      </c>
      <c r="H17" s="217"/>
      <c r="I17" s="336" t="s">
        <v>497</v>
      </c>
      <c r="J17" s="336" t="s">
        <v>497</v>
      </c>
      <c r="K17" s="336" t="s">
        <v>497</v>
      </c>
      <c r="L17" s="336" t="s">
        <v>497</v>
      </c>
      <c r="M17" s="219"/>
      <c r="N17" s="219"/>
      <c r="O17" s="218"/>
      <c r="P17" s="219"/>
      <c r="Q17" s="220"/>
      <c r="R17" s="219"/>
      <c r="S17" s="219"/>
      <c r="T17" s="218"/>
      <c r="U17" s="219"/>
    </row>
    <row r="18" spans="1:21" ht="207" customHeight="1">
      <c r="A18" s="217">
        <f t="shared" si="0"/>
        <v>14</v>
      </c>
      <c r="B18" s="340" t="s">
        <v>598</v>
      </c>
      <c r="C18" s="340" t="s">
        <v>547</v>
      </c>
      <c r="D18" s="340" t="s">
        <v>548</v>
      </c>
      <c r="E18" s="341" t="s">
        <v>599</v>
      </c>
      <c r="F18" s="340" t="s">
        <v>312</v>
      </c>
      <c r="G18" s="340" t="s">
        <v>553</v>
      </c>
      <c r="H18" s="217">
        <v>103.92</v>
      </c>
      <c r="I18" s="342" t="s">
        <v>497</v>
      </c>
      <c r="J18" s="342" t="s">
        <v>497</v>
      </c>
      <c r="K18" s="342" t="s">
        <v>497</v>
      </c>
      <c r="L18" s="342" t="s">
        <v>497</v>
      </c>
      <c r="M18" s="341" t="s">
        <v>549</v>
      </c>
      <c r="N18" s="343" t="s">
        <v>560</v>
      </c>
      <c r="O18" s="341" t="s">
        <v>600</v>
      </c>
      <c r="P18" s="341" t="s">
        <v>551</v>
      </c>
      <c r="Q18" s="344" t="s">
        <v>497</v>
      </c>
      <c r="R18" s="341" t="s">
        <v>601</v>
      </c>
      <c r="S18" s="341" t="s">
        <v>602</v>
      </c>
      <c r="T18" s="341" t="s">
        <v>603</v>
      </c>
      <c r="U18" s="341" t="s">
        <v>551</v>
      </c>
    </row>
    <row r="19" spans="1:21" ht="27.6">
      <c r="A19" s="217">
        <f t="shared" si="0"/>
        <v>15</v>
      </c>
      <c r="B19" s="340" t="s">
        <v>604</v>
      </c>
      <c r="C19" s="340" t="s">
        <v>547</v>
      </c>
      <c r="D19" s="340" t="s">
        <v>548</v>
      </c>
      <c r="E19" s="341"/>
      <c r="F19" s="340" t="s">
        <v>312</v>
      </c>
      <c r="G19" s="340" t="s">
        <v>578</v>
      </c>
      <c r="H19" s="217"/>
      <c r="I19" s="336" t="s">
        <v>497</v>
      </c>
      <c r="J19" s="336" t="s">
        <v>497</v>
      </c>
      <c r="K19" s="336" t="s">
        <v>497</v>
      </c>
      <c r="L19" s="336" t="s">
        <v>497</v>
      </c>
      <c r="M19" s="219"/>
      <c r="N19" s="219"/>
      <c r="O19" s="218"/>
      <c r="P19" s="219"/>
      <c r="Q19" s="220"/>
      <c r="R19" s="219"/>
      <c r="S19" s="219"/>
      <c r="T19" s="218"/>
      <c r="U19" s="219"/>
    </row>
    <row r="20" spans="1:21" ht="193.2" customHeight="1">
      <c r="A20" s="217">
        <f t="shared" si="0"/>
        <v>16</v>
      </c>
      <c r="B20" s="340" t="s">
        <v>605</v>
      </c>
      <c r="C20" s="340" t="s">
        <v>547</v>
      </c>
      <c r="D20" s="340" t="s">
        <v>548</v>
      </c>
      <c r="E20" s="341" t="s">
        <v>606</v>
      </c>
      <c r="F20" s="340" t="s">
        <v>312</v>
      </c>
      <c r="G20" s="340" t="s">
        <v>553</v>
      </c>
      <c r="H20" s="217">
        <v>70.2</v>
      </c>
      <c r="I20" s="342" t="s">
        <v>497</v>
      </c>
      <c r="J20" s="342" t="s">
        <v>497</v>
      </c>
      <c r="K20" s="342" t="s">
        <v>497</v>
      </c>
      <c r="L20" s="342" t="s">
        <v>497</v>
      </c>
      <c r="M20" s="341" t="s">
        <v>549</v>
      </c>
      <c r="N20" s="343" t="s">
        <v>560</v>
      </c>
      <c r="O20" s="341" t="s">
        <v>607</v>
      </c>
      <c r="P20" s="341" t="s">
        <v>551</v>
      </c>
      <c r="Q20" s="344" t="s">
        <v>497</v>
      </c>
      <c r="R20" s="341" t="s">
        <v>608</v>
      </c>
      <c r="S20" s="341" t="s">
        <v>609</v>
      </c>
      <c r="T20" s="341" t="s">
        <v>610</v>
      </c>
      <c r="U20" s="341" t="s">
        <v>551</v>
      </c>
    </row>
    <row r="21" spans="1:21" ht="234.6">
      <c r="A21" s="217">
        <f t="shared" si="0"/>
        <v>17</v>
      </c>
      <c r="B21" s="340" t="s">
        <v>611</v>
      </c>
      <c r="C21" s="340" t="s">
        <v>612</v>
      </c>
      <c r="D21" s="340" t="s">
        <v>613</v>
      </c>
      <c r="E21" s="341" t="s">
        <v>614</v>
      </c>
      <c r="F21" s="340" t="s">
        <v>312</v>
      </c>
      <c r="G21" s="340" t="s">
        <v>553</v>
      </c>
      <c r="H21" s="217">
        <v>78</v>
      </c>
      <c r="I21" s="336" t="s">
        <v>497</v>
      </c>
      <c r="J21" s="336" t="s">
        <v>497</v>
      </c>
      <c r="K21" s="336" t="s">
        <v>497</v>
      </c>
      <c r="L21" s="336" t="s">
        <v>497</v>
      </c>
      <c r="M21" s="341" t="s">
        <v>549</v>
      </c>
      <c r="N21" s="343" t="s">
        <v>550</v>
      </c>
      <c r="O21" s="343" t="s">
        <v>708</v>
      </c>
      <c r="P21" s="343" t="s">
        <v>712</v>
      </c>
      <c r="Q21" s="343" t="s">
        <v>497</v>
      </c>
      <c r="R21" s="341" t="s">
        <v>713</v>
      </c>
      <c r="S21" s="341" t="s">
        <v>714</v>
      </c>
      <c r="T21" s="343" t="s">
        <v>715</v>
      </c>
      <c r="U21" s="343" t="s">
        <v>712</v>
      </c>
    </row>
    <row r="22" spans="1:21" ht="96.6" customHeight="1">
      <c r="A22" s="217">
        <f t="shared" si="0"/>
        <v>18</v>
      </c>
      <c r="B22" s="340" t="s">
        <v>615</v>
      </c>
      <c r="C22" s="340" t="s">
        <v>547</v>
      </c>
      <c r="D22" s="340" t="s">
        <v>548</v>
      </c>
      <c r="E22" s="341" t="s">
        <v>616</v>
      </c>
      <c r="F22" s="340" t="s">
        <v>312</v>
      </c>
      <c r="G22" s="340" t="s">
        <v>553</v>
      </c>
      <c r="H22" s="217">
        <v>62</v>
      </c>
      <c r="I22" s="336" t="s">
        <v>497</v>
      </c>
      <c r="J22" s="336" t="s">
        <v>497</v>
      </c>
      <c r="K22" s="336" t="s">
        <v>497</v>
      </c>
      <c r="L22" s="336" t="s">
        <v>497</v>
      </c>
      <c r="M22" s="341" t="s">
        <v>549</v>
      </c>
      <c r="N22" s="343" t="s">
        <v>550</v>
      </c>
      <c r="O22" s="343" t="s">
        <v>717</v>
      </c>
      <c r="P22" s="341" t="s">
        <v>551</v>
      </c>
      <c r="Q22" s="343" t="s">
        <v>497</v>
      </c>
      <c r="R22" s="341" t="s">
        <v>719</v>
      </c>
      <c r="S22" s="341" t="s">
        <v>721</v>
      </c>
      <c r="T22" s="343" t="s">
        <v>722</v>
      </c>
      <c r="U22" s="341" t="s">
        <v>551</v>
      </c>
    </row>
    <row r="23" spans="1:21" ht="207" customHeight="1">
      <c r="A23" s="217">
        <f t="shared" si="0"/>
        <v>19</v>
      </c>
      <c r="B23" s="340" t="s">
        <v>617</v>
      </c>
      <c r="C23" s="340" t="s">
        <v>547</v>
      </c>
      <c r="D23" s="340" t="s">
        <v>548</v>
      </c>
      <c r="E23" s="341" t="s">
        <v>618</v>
      </c>
      <c r="F23" s="340" t="s">
        <v>312</v>
      </c>
      <c r="G23" s="340" t="s">
        <v>553</v>
      </c>
      <c r="H23" s="217">
        <v>142.6</v>
      </c>
      <c r="I23" s="336" t="s">
        <v>497</v>
      </c>
      <c r="J23" s="336" t="s">
        <v>497</v>
      </c>
      <c r="K23" s="336" t="s">
        <v>497</v>
      </c>
      <c r="L23" s="336" t="s">
        <v>497</v>
      </c>
      <c r="M23" s="341" t="s">
        <v>549</v>
      </c>
      <c r="N23" s="343" t="s">
        <v>716</v>
      </c>
      <c r="O23" s="343" t="s">
        <v>718</v>
      </c>
      <c r="P23" s="341" t="s">
        <v>551</v>
      </c>
      <c r="Q23" s="343" t="s">
        <v>497</v>
      </c>
      <c r="R23" s="341" t="s">
        <v>720</v>
      </c>
      <c r="S23" s="341" t="s">
        <v>725</v>
      </c>
      <c r="T23" s="343" t="s">
        <v>723</v>
      </c>
      <c r="U23" s="341" t="s">
        <v>551</v>
      </c>
    </row>
    <row r="24" spans="1:21" ht="207" customHeight="1">
      <c r="A24" s="217">
        <f t="shared" si="0"/>
        <v>20</v>
      </c>
      <c r="B24" s="340" t="s">
        <v>619</v>
      </c>
      <c r="C24" s="340" t="s">
        <v>547</v>
      </c>
      <c r="D24" s="340" t="s">
        <v>548</v>
      </c>
      <c r="E24" s="341" t="s">
        <v>620</v>
      </c>
      <c r="F24" s="340" t="s">
        <v>312</v>
      </c>
      <c r="G24" s="340" t="s">
        <v>553</v>
      </c>
      <c r="H24" s="217">
        <v>87</v>
      </c>
      <c r="I24" s="336" t="s">
        <v>497</v>
      </c>
      <c r="J24" s="336" t="s">
        <v>497</v>
      </c>
      <c r="K24" s="336" t="s">
        <v>497</v>
      </c>
      <c r="L24" s="336" t="s">
        <v>497</v>
      </c>
      <c r="M24" s="341" t="s">
        <v>549</v>
      </c>
      <c r="N24" s="343" t="s">
        <v>716</v>
      </c>
      <c r="O24" s="343" t="s">
        <v>708</v>
      </c>
      <c r="P24" s="341" t="s">
        <v>551</v>
      </c>
      <c r="Q24" s="343" t="s">
        <v>497</v>
      </c>
      <c r="R24" s="341" t="s">
        <v>724</v>
      </c>
      <c r="S24" s="341" t="s">
        <v>725</v>
      </c>
      <c r="T24" s="343" t="s">
        <v>726</v>
      </c>
      <c r="U24" s="341" t="s">
        <v>551</v>
      </c>
    </row>
    <row r="25" spans="1:21" ht="303.60000000000002">
      <c r="A25" s="217">
        <f t="shared" si="0"/>
        <v>21</v>
      </c>
      <c r="B25" s="340" t="s">
        <v>621</v>
      </c>
      <c r="C25" s="340" t="s">
        <v>547</v>
      </c>
      <c r="D25" s="340" t="s">
        <v>548</v>
      </c>
      <c r="E25" s="341" t="s">
        <v>622</v>
      </c>
      <c r="F25" s="340" t="s">
        <v>312</v>
      </c>
      <c r="G25" s="340" t="s">
        <v>553</v>
      </c>
      <c r="H25" s="217">
        <v>77</v>
      </c>
      <c r="I25" s="336" t="s">
        <v>497</v>
      </c>
      <c r="J25" s="336" t="s">
        <v>497</v>
      </c>
      <c r="K25" s="336" t="s">
        <v>497</v>
      </c>
      <c r="L25" s="336" t="s">
        <v>497</v>
      </c>
      <c r="M25" s="341" t="s">
        <v>549</v>
      </c>
      <c r="N25" s="343" t="s">
        <v>550</v>
      </c>
      <c r="O25" s="346" t="s">
        <v>708</v>
      </c>
      <c r="P25" s="341" t="s">
        <v>551</v>
      </c>
      <c r="Q25" s="343" t="s">
        <v>497</v>
      </c>
      <c r="R25" s="341" t="s">
        <v>727</v>
      </c>
      <c r="S25" s="341" t="s">
        <v>728</v>
      </c>
      <c r="T25" s="346" t="s">
        <v>726</v>
      </c>
      <c r="U25" s="341" t="s">
        <v>551</v>
      </c>
    </row>
    <row r="26" spans="1:21" ht="27.6">
      <c r="A26" s="217">
        <f t="shared" si="0"/>
        <v>22</v>
      </c>
      <c r="B26" s="340" t="s">
        <v>623</v>
      </c>
      <c r="C26" s="340" t="s">
        <v>547</v>
      </c>
      <c r="D26" s="340" t="s">
        <v>548</v>
      </c>
      <c r="E26" s="341"/>
      <c r="F26" s="340" t="s">
        <v>312</v>
      </c>
      <c r="G26" s="340" t="s">
        <v>578</v>
      </c>
      <c r="H26" s="217"/>
      <c r="I26" s="336" t="s">
        <v>497</v>
      </c>
      <c r="J26" s="336" t="s">
        <v>497</v>
      </c>
      <c r="K26" s="336" t="s">
        <v>497</v>
      </c>
      <c r="L26" s="336" t="s">
        <v>497</v>
      </c>
      <c r="M26" s="219"/>
      <c r="N26" s="219"/>
      <c r="O26" s="218"/>
      <c r="P26" s="219"/>
      <c r="Q26" s="220"/>
      <c r="R26" s="219"/>
      <c r="S26" s="219"/>
      <c r="T26" s="218"/>
      <c r="U26" s="219"/>
    </row>
    <row r="27" spans="1:21" ht="27.6">
      <c r="A27" s="217">
        <f t="shared" si="0"/>
        <v>23</v>
      </c>
      <c r="B27" s="340" t="s">
        <v>624</v>
      </c>
      <c r="C27" s="340" t="s">
        <v>547</v>
      </c>
      <c r="D27" s="340" t="s">
        <v>548</v>
      </c>
      <c r="E27" s="341"/>
      <c r="F27" s="340" t="s">
        <v>312</v>
      </c>
      <c r="G27" s="340" t="s">
        <v>578</v>
      </c>
      <c r="H27" s="217"/>
      <c r="I27" s="336" t="s">
        <v>497</v>
      </c>
      <c r="J27" s="336" t="s">
        <v>497</v>
      </c>
      <c r="K27" s="336" t="s">
        <v>497</v>
      </c>
      <c r="L27" s="336" t="s">
        <v>497</v>
      </c>
      <c r="M27" s="219"/>
      <c r="N27" s="219"/>
      <c r="O27" s="218"/>
      <c r="P27" s="219"/>
      <c r="Q27" s="220"/>
      <c r="R27" s="219"/>
      <c r="S27" s="219"/>
      <c r="T27" s="218"/>
      <c r="U27" s="219"/>
    </row>
    <row r="28" spans="1:21" ht="110.4">
      <c r="A28" s="217">
        <f t="shared" si="0"/>
        <v>24</v>
      </c>
      <c r="B28" s="340" t="s">
        <v>625</v>
      </c>
      <c r="C28" s="340" t="s">
        <v>547</v>
      </c>
      <c r="D28" s="340" t="s">
        <v>548</v>
      </c>
      <c r="E28" s="341" t="s">
        <v>626</v>
      </c>
      <c r="F28" s="340" t="s">
        <v>312</v>
      </c>
      <c r="G28" s="340" t="s">
        <v>553</v>
      </c>
      <c r="H28" s="217">
        <v>68</v>
      </c>
      <c r="I28" s="336" t="s">
        <v>497</v>
      </c>
      <c r="J28" s="336" t="s">
        <v>497</v>
      </c>
      <c r="K28" s="336" t="s">
        <v>497</v>
      </c>
      <c r="L28" s="336" t="s">
        <v>497</v>
      </c>
      <c r="M28" s="341" t="s">
        <v>549</v>
      </c>
      <c r="N28" s="343" t="s">
        <v>550</v>
      </c>
      <c r="O28" s="218" t="s">
        <v>729</v>
      </c>
      <c r="P28" s="341" t="s">
        <v>712</v>
      </c>
      <c r="Q28" s="343" t="s">
        <v>497</v>
      </c>
      <c r="R28" s="341" t="s">
        <v>733</v>
      </c>
      <c r="S28" s="341" t="s">
        <v>734</v>
      </c>
      <c r="T28" s="218">
        <v>46539</v>
      </c>
      <c r="U28" s="341" t="s">
        <v>712</v>
      </c>
    </row>
    <row r="29" spans="1:21" ht="317.39999999999998">
      <c r="A29" s="217">
        <f t="shared" si="0"/>
        <v>25</v>
      </c>
      <c r="B29" s="340" t="s">
        <v>627</v>
      </c>
      <c r="C29" s="341" t="s">
        <v>547</v>
      </c>
      <c r="D29" s="341" t="s">
        <v>548</v>
      </c>
      <c r="E29" s="341" t="s">
        <v>628</v>
      </c>
      <c r="F29" s="341" t="s">
        <v>312</v>
      </c>
      <c r="G29" s="341" t="s">
        <v>553</v>
      </c>
      <c r="H29" s="341">
        <v>47.7</v>
      </c>
      <c r="I29" s="341" t="s">
        <v>497</v>
      </c>
      <c r="J29" s="341" t="s">
        <v>497</v>
      </c>
      <c r="K29" s="341" t="s">
        <v>497</v>
      </c>
      <c r="L29" s="341" t="s">
        <v>497</v>
      </c>
      <c r="M29" s="341" t="s">
        <v>549</v>
      </c>
      <c r="N29" s="341" t="s">
        <v>550</v>
      </c>
      <c r="O29" s="341" t="s">
        <v>607</v>
      </c>
      <c r="P29" s="341" t="s">
        <v>551</v>
      </c>
      <c r="Q29" s="343" t="s">
        <v>497</v>
      </c>
      <c r="R29" s="341" t="s">
        <v>735</v>
      </c>
      <c r="S29" s="341" t="s">
        <v>725</v>
      </c>
      <c r="T29" s="341" t="s">
        <v>610</v>
      </c>
      <c r="U29" s="341" t="s">
        <v>551</v>
      </c>
    </row>
    <row r="30" spans="1:21" ht="27.6">
      <c r="A30" s="217">
        <f t="shared" si="0"/>
        <v>26</v>
      </c>
      <c r="B30" s="340" t="s">
        <v>629</v>
      </c>
      <c r="C30" s="341" t="s">
        <v>547</v>
      </c>
      <c r="D30" s="341" t="s">
        <v>548</v>
      </c>
      <c r="E30" s="341"/>
      <c r="F30" s="341" t="s">
        <v>312</v>
      </c>
      <c r="G30" s="341" t="s">
        <v>578</v>
      </c>
      <c r="H30" s="341"/>
      <c r="I30" s="341" t="s">
        <v>497</v>
      </c>
      <c r="J30" s="341" t="s">
        <v>497</v>
      </c>
      <c r="K30" s="341" t="s">
        <v>497</v>
      </c>
      <c r="L30" s="341" t="s">
        <v>497</v>
      </c>
      <c r="M30" s="341"/>
      <c r="N30" s="341"/>
      <c r="O30" s="341"/>
      <c r="P30" s="219"/>
      <c r="Q30" s="220"/>
      <c r="R30" s="341"/>
      <c r="S30" s="341"/>
      <c r="T30" s="218"/>
      <c r="U30" s="219"/>
    </row>
    <row r="31" spans="1:21" ht="27.6">
      <c r="A31" s="217">
        <f t="shared" si="0"/>
        <v>27</v>
      </c>
      <c r="B31" s="340" t="s">
        <v>630</v>
      </c>
      <c r="C31" s="341" t="s">
        <v>547</v>
      </c>
      <c r="D31" s="341" t="s">
        <v>548</v>
      </c>
      <c r="E31" s="341"/>
      <c r="F31" s="341" t="s">
        <v>312</v>
      </c>
      <c r="G31" s="341" t="s">
        <v>578</v>
      </c>
      <c r="H31" s="341"/>
      <c r="I31" s="341" t="s">
        <v>497</v>
      </c>
      <c r="J31" s="341" t="s">
        <v>497</v>
      </c>
      <c r="K31" s="341" t="s">
        <v>497</v>
      </c>
      <c r="L31" s="341" t="s">
        <v>497</v>
      </c>
      <c r="M31" s="341"/>
      <c r="N31" s="341"/>
      <c r="O31" s="341"/>
      <c r="P31" s="219"/>
      <c r="Q31" s="220"/>
      <c r="R31" s="341"/>
      <c r="S31" s="341"/>
      <c r="T31" s="218"/>
      <c r="U31" s="219"/>
    </row>
    <row r="32" spans="1:21" ht="234.6">
      <c r="A32" s="217">
        <f t="shared" si="0"/>
        <v>28</v>
      </c>
      <c r="B32" s="340" t="s">
        <v>631</v>
      </c>
      <c r="C32" s="341" t="s">
        <v>547</v>
      </c>
      <c r="D32" s="341" t="s">
        <v>548</v>
      </c>
      <c r="E32" s="341" t="s">
        <v>632</v>
      </c>
      <c r="F32" s="341" t="s">
        <v>312</v>
      </c>
      <c r="G32" s="341" t="s">
        <v>553</v>
      </c>
      <c r="H32" s="341">
        <v>31</v>
      </c>
      <c r="I32" s="341" t="s">
        <v>730</v>
      </c>
      <c r="J32" s="341" t="s">
        <v>497</v>
      </c>
      <c r="K32" s="341" t="s">
        <v>497</v>
      </c>
      <c r="L32" s="341" t="s">
        <v>497</v>
      </c>
      <c r="M32" s="341" t="s">
        <v>549</v>
      </c>
      <c r="N32" s="341" t="s">
        <v>550</v>
      </c>
      <c r="O32" s="341" t="s">
        <v>731</v>
      </c>
      <c r="P32" s="219" t="s">
        <v>551</v>
      </c>
      <c r="Q32" s="220" t="s">
        <v>497</v>
      </c>
      <c r="R32" s="341" t="s">
        <v>736</v>
      </c>
      <c r="S32" s="341" t="s">
        <v>737</v>
      </c>
      <c r="T32" s="218" t="s">
        <v>738</v>
      </c>
      <c r="U32" s="341" t="s">
        <v>551</v>
      </c>
    </row>
    <row r="33" spans="1:21" ht="27.6">
      <c r="A33" s="217">
        <f t="shared" si="0"/>
        <v>29</v>
      </c>
      <c r="B33" s="340" t="s">
        <v>633</v>
      </c>
      <c r="C33" s="341" t="s">
        <v>547</v>
      </c>
      <c r="D33" s="341" t="s">
        <v>548</v>
      </c>
      <c r="E33" s="341"/>
      <c r="F33" s="341" t="s">
        <v>312</v>
      </c>
      <c r="G33" s="341" t="s">
        <v>586</v>
      </c>
      <c r="H33" s="341"/>
      <c r="I33" s="341" t="s">
        <v>700</v>
      </c>
      <c r="J33" s="341" t="s">
        <v>497</v>
      </c>
      <c r="K33" s="341" t="s">
        <v>497</v>
      </c>
      <c r="L33" s="341" t="s">
        <v>497</v>
      </c>
      <c r="M33" s="341"/>
      <c r="N33" s="341"/>
      <c r="O33" s="341"/>
      <c r="P33" s="219"/>
      <c r="Q33" s="220"/>
      <c r="R33" s="341"/>
      <c r="S33" s="341"/>
      <c r="T33" s="218"/>
      <c r="U33" s="341"/>
    </row>
    <row r="34" spans="1:21" ht="82.8">
      <c r="A34" s="217">
        <f t="shared" si="0"/>
        <v>30</v>
      </c>
      <c r="B34" s="340" t="s">
        <v>634</v>
      </c>
      <c r="C34" s="341" t="s">
        <v>547</v>
      </c>
      <c r="D34" s="341" t="s">
        <v>548</v>
      </c>
      <c r="E34" s="341" t="s">
        <v>635</v>
      </c>
      <c r="F34" s="341" t="s">
        <v>312</v>
      </c>
      <c r="G34" s="341" t="s">
        <v>553</v>
      </c>
      <c r="H34" s="341">
        <v>93</v>
      </c>
      <c r="I34" s="341" t="s">
        <v>497</v>
      </c>
      <c r="J34" s="341" t="s">
        <v>497</v>
      </c>
      <c r="K34" s="341" t="s">
        <v>497</v>
      </c>
      <c r="L34" s="341" t="s">
        <v>497</v>
      </c>
      <c r="M34" s="341" t="s">
        <v>549</v>
      </c>
      <c r="N34" s="341" t="s">
        <v>550</v>
      </c>
      <c r="O34" s="341" t="s">
        <v>732</v>
      </c>
      <c r="P34" s="219" t="s">
        <v>551</v>
      </c>
      <c r="Q34" s="220" t="s">
        <v>497</v>
      </c>
      <c r="R34" s="341" t="s">
        <v>740</v>
      </c>
      <c r="S34" s="341" t="s">
        <v>741</v>
      </c>
      <c r="T34" s="218" t="s">
        <v>739</v>
      </c>
      <c r="U34" s="341" t="s">
        <v>551</v>
      </c>
    </row>
    <row r="35" spans="1:21" ht="41.4">
      <c r="A35" s="217">
        <f t="shared" si="0"/>
        <v>31</v>
      </c>
      <c r="B35" s="340" t="s">
        <v>636</v>
      </c>
      <c r="C35" s="341" t="s">
        <v>547</v>
      </c>
      <c r="D35" s="341" t="s">
        <v>548</v>
      </c>
      <c r="E35" s="341"/>
      <c r="F35" s="341" t="s">
        <v>312</v>
      </c>
      <c r="G35" s="341" t="s">
        <v>578</v>
      </c>
      <c r="H35" s="341"/>
      <c r="I35" s="341" t="s">
        <v>497</v>
      </c>
      <c r="J35" s="341" t="s">
        <v>497</v>
      </c>
      <c r="K35" s="341" t="s">
        <v>497</v>
      </c>
      <c r="L35" s="341" t="s">
        <v>497</v>
      </c>
      <c r="M35" s="341"/>
      <c r="N35" s="341"/>
      <c r="O35" s="341"/>
      <c r="P35" s="219"/>
      <c r="Q35" s="220"/>
      <c r="R35" s="341"/>
      <c r="S35" s="341"/>
      <c r="T35" s="218"/>
      <c r="U35" s="341"/>
    </row>
    <row r="36" spans="1:21" ht="27.6">
      <c r="A36" s="217">
        <f t="shared" si="0"/>
        <v>32</v>
      </c>
      <c r="B36" s="340" t="s">
        <v>637</v>
      </c>
      <c r="C36" s="341" t="s">
        <v>547</v>
      </c>
      <c r="D36" s="341" t="s">
        <v>548</v>
      </c>
      <c r="E36" s="341"/>
      <c r="F36" s="341" t="s">
        <v>312</v>
      </c>
      <c r="G36" s="341" t="s">
        <v>586</v>
      </c>
      <c r="H36" s="341"/>
      <c r="I36" s="341" t="s">
        <v>497</v>
      </c>
      <c r="J36" s="341" t="s">
        <v>497</v>
      </c>
      <c r="K36" s="341" t="s">
        <v>497</v>
      </c>
      <c r="L36" s="341" t="s">
        <v>497</v>
      </c>
      <c r="M36" s="341"/>
      <c r="N36" s="341"/>
      <c r="O36" s="341"/>
      <c r="P36" s="219"/>
      <c r="Q36" s="220"/>
      <c r="R36" s="341"/>
      <c r="S36" s="341"/>
      <c r="T36" s="218"/>
      <c r="U36" s="341"/>
    </row>
    <row r="37" spans="1:21" ht="289.8">
      <c r="A37" s="217">
        <f t="shared" si="0"/>
        <v>33</v>
      </c>
      <c r="B37" s="340" t="s">
        <v>638</v>
      </c>
      <c r="C37" s="341" t="s">
        <v>547</v>
      </c>
      <c r="D37" s="341" t="s">
        <v>558</v>
      </c>
      <c r="E37" s="341" t="s">
        <v>639</v>
      </c>
      <c r="F37" s="341" t="s">
        <v>312</v>
      </c>
      <c r="G37" s="341" t="s">
        <v>553</v>
      </c>
      <c r="H37" s="341">
        <v>54</v>
      </c>
      <c r="I37" s="341" t="s">
        <v>497</v>
      </c>
      <c r="J37" s="341" t="s">
        <v>497</v>
      </c>
      <c r="K37" s="341" t="s">
        <v>497</v>
      </c>
      <c r="L37" s="341" t="s">
        <v>497</v>
      </c>
      <c r="M37" s="341" t="s">
        <v>549</v>
      </c>
      <c r="N37" s="341" t="s">
        <v>550</v>
      </c>
      <c r="O37" s="218" t="s">
        <v>703</v>
      </c>
      <c r="P37" s="219" t="s">
        <v>551</v>
      </c>
      <c r="Q37" s="220" t="s">
        <v>497</v>
      </c>
      <c r="R37" s="341" t="s">
        <v>742</v>
      </c>
      <c r="S37" s="341" t="s">
        <v>743</v>
      </c>
      <c r="T37" s="218" t="s">
        <v>745</v>
      </c>
      <c r="U37" s="341" t="s">
        <v>744</v>
      </c>
    </row>
    <row r="38" spans="1:21" ht="41.4">
      <c r="A38" s="217">
        <f t="shared" si="0"/>
        <v>34</v>
      </c>
      <c r="B38" s="345" t="s">
        <v>640</v>
      </c>
      <c r="C38" s="341" t="s">
        <v>612</v>
      </c>
      <c r="D38" s="341" t="s">
        <v>613</v>
      </c>
      <c r="E38" s="341"/>
      <c r="F38" s="341" t="s">
        <v>312</v>
      </c>
      <c r="G38" s="341" t="s">
        <v>578</v>
      </c>
      <c r="H38" s="341"/>
      <c r="I38" s="341" t="s">
        <v>497</v>
      </c>
      <c r="J38" s="341" t="s">
        <v>497</v>
      </c>
      <c r="K38" s="341" t="s">
        <v>497</v>
      </c>
      <c r="L38" s="341" t="s">
        <v>497</v>
      </c>
      <c r="M38" s="341"/>
      <c r="N38" s="341"/>
      <c r="O38" s="218"/>
      <c r="P38" s="219"/>
      <c r="Q38" s="220"/>
      <c r="R38" s="341"/>
      <c r="S38" s="341"/>
      <c r="T38" s="218"/>
      <c r="U38" s="341"/>
    </row>
    <row r="39" spans="1:21" ht="151.80000000000001">
      <c r="A39" s="217">
        <f t="shared" si="0"/>
        <v>35</v>
      </c>
      <c r="B39" s="340" t="s">
        <v>641</v>
      </c>
      <c r="C39" s="341" t="s">
        <v>547</v>
      </c>
      <c r="D39" s="341" t="s">
        <v>613</v>
      </c>
      <c r="E39" s="341" t="s">
        <v>642</v>
      </c>
      <c r="F39" s="341" t="s">
        <v>312</v>
      </c>
      <c r="G39" s="341" t="s">
        <v>553</v>
      </c>
      <c r="H39" s="341">
        <v>54</v>
      </c>
      <c r="I39" s="341" t="s">
        <v>497</v>
      </c>
      <c r="J39" s="341" t="s">
        <v>497</v>
      </c>
      <c r="K39" s="341" t="s">
        <v>497</v>
      </c>
      <c r="L39" s="341" t="s">
        <v>497</v>
      </c>
      <c r="M39" s="341" t="s">
        <v>549</v>
      </c>
      <c r="N39" s="341" t="s">
        <v>550</v>
      </c>
      <c r="O39" s="218" t="s">
        <v>746</v>
      </c>
      <c r="P39" s="219" t="s">
        <v>551</v>
      </c>
      <c r="Q39" s="220" t="s">
        <v>497</v>
      </c>
      <c r="R39" s="341" t="s">
        <v>747</v>
      </c>
      <c r="S39" s="341" t="s">
        <v>748</v>
      </c>
      <c r="T39" s="218" t="s">
        <v>749</v>
      </c>
      <c r="U39" s="341" t="s">
        <v>551</v>
      </c>
    </row>
    <row r="40" spans="1:21" ht="27.6" customHeight="1">
      <c r="A40" s="217">
        <f t="shared" si="0"/>
        <v>36</v>
      </c>
      <c r="B40" s="340" t="s">
        <v>643</v>
      </c>
      <c r="C40" s="341" t="s">
        <v>547</v>
      </c>
      <c r="D40" s="341" t="s">
        <v>548</v>
      </c>
      <c r="E40" s="341"/>
      <c r="F40" s="341" t="s">
        <v>312</v>
      </c>
      <c r="G40" s="341" t="s">
        <v>578</v>
      </c>
      <c r="H40" s="341"/>
      <c r="I40" s="341" t="s">
        <v>497</v>
      </c>
      <c r="J40" s="341" t="s">
        <v>497</v>
      </c>
      <c r="K40" s="341" t="s">
        <v>497</v>
      </c>
      <c r="L40" s="341" t="s">
        <v>497</v>
      </c>
      <c r="M40" s="341"/>
      <c r="N40" s="341"/>
      <c r="O40" s="218"/>
      <c r="P40" s="219"/>
      <c r="Q40" s="220"/>
      <c r="R40" s="341"/>
      <c r="S40" s="341"/>
      <c r="T40" s="218"/>
      <c r="U40" s="341"/>
    </row>
    <row r="41" spans="1:21" ht="27.6">
      <c r="A41" s="217">
        <f t="shared" si="0"/>
        <v>37</v>
      </c>
      <c r="B41" s="340" t="s">
        <v>644</v>
      </c>
      <c r="C41" s="341" t="s">
        <v>547</v>
      </c>
      <c r="D41" s="341" t="s">
        <v>548</v>
      </c>
      <c r="E41" s="341"/>
      <c r="F41" s="341" t="s">
        <v>312</v>
      </c>
      <c r="G41" s="341" t="s">
        <v>578</v>
      </c>
      <c r="H41" s="341"/>
      <c r="I41" s="341" t="s">
        <v>497</v>
      </c>
      <c r="J41" s="341" t="s">
        <v>497</v>
      </c>
      <c r="K41" s="341" t="s">
        <v>497</v>
      </c>
      <c r="L41" s="341" t="s">
        <v>497</v>
      </c>
      <c r="M41" s="341"/>
      <c r="N41" s="341"/>
      <c r="O41" s="218"/>
      <c r="P41" s="219"/>
      <c r="Q41" s="220"/>
      <c r="R41" s="341"/>
      <c r="S41" s="341"/>
      <c r="T41" s="218"/>
      <c r="U41" s="341"/>
    </row>
    <row r="42" spans="1:21" ht="41.4">
      <c r="A42" s="217">
        <f t="shared" si="0"/>
        <v>38</v>
      </c>
      <c r="B42" s="340" t="s">
        <v>645</v>
      </c>
      <c r="C42" s="341" t="s">
        <v>612</v>
      </c>
      <c r="D42" s="341" t="s">
        <v>548</v>
      </c>
      <c r="E42" s="341"/>
      <c r="F42" s="341" t="s">
        <v>312</v>
      </c>
      <c r="G42" s="341" t="s">
        <v>578</v>
      </c>
      <c r="H42" s="341"/>
      <c r="I42" s="341" t="s">
        <v>497</v>
      </c>
      <c r="J42" s="341" t="s">
        <v>497</v>
      </c>
      <c r="K42" s="341" t="s">
        <v>497</v>
      </c>
      <c r="L42" s="341" t="s">
        <v>497</v>
      </c>
      <c r="M42" s="341"/>
      <c r="N42" s="341"/>
      <c r="O42" s="218"/>
      <c r="P42" s="219"/>
      <c r="Q42" s="220"/>
      <c r="R42" s="341"/>
      <c r="S42" s="341"/>
      <c r="T42" s="218"/>
      <c r="U42" s="341"/>
    </row>
    <row r="43" spans="1:21" ht="27.6">
      <c r="A43" s="217">
        <f t="shared" si="0"/>
        <v>39</v>
      </c>
      <c r="B43" s="340" t="s">
        <v>646</v>
      </c>
      <c r="C43" s="341" t="s">
        <v>547</v>
      </c>
      <c r="D43" s="341" t="s">
        <v>548</v>
      </c>
      <c r="E43" s="341"/>
      <c r="F43" s="341" t="s">
        <v>312</v>
      </c>
      <c r="G43" s="341" t="s">
        <v>578</v>
      </c>
      <c r="H43" s="341"/>
      <c r="I43" s="341" t="s">
        <v>497</v>
      </c>
      <c r="J43" s="341" t="s">
        <v>497</v>
      </c>
      <c r="K43" s="341" t="s">
        <v>497</v>
      </c>
      <c r="L43" s="341" t="s">
        <v>497</v>
      </c>
      <c r="M43" s="341"/>
      <c r="N43" s="341"/>
      <c r="O43" s="218"/>
      <c r="P43" s="219"/>
      <c r="Q43" s="220"/>
      <c r="R43" s="341"/>
      <c r="S43" s="341"/>
      <c r="T43" s="218"/>
      <c r="U43" s="341"/>
    </row>
    <row r="44" spans="1:21" ht="41.4" customHeight="1">
      <c r="A44" s="217">
        <f t="shared" si="0"/>
        <v>40</v>
      </c>
      <c r="B44" s="340" t="s">
        <v>647</v>
      </c>
      <c r="C44" s="341" t="s">
        <v>547</v>
      </c>
      <c r="D44" s="341" t="s">
        <v>548</v>
      </c>
      <c r="E44" s="341"/>
      <c r="F44" s="341" t="s">
        <v>312</v>
      </c>
      <c r="G44" s="341" t="s">
        <v>586</v>
      </c>
      <c r="H44" s="341"/>
      <c r="I44" s="341" t="s">
        <v>497</v>
      </c>
      <c r="J44" s="341" t="s">
        <v>497</v>
      </c>
      <c r="K44" s="341" t="s">
        <v>497</v>
      </c>
      <c r="L44" s="341" t="s">
        <v>497</v>
      </c>
      <c r="M44" s="341"/>
      <c r="N44" s="341"/>
      <c r="O44" s="218"/>
      <c r="P44" s="219"/>
      <c r="Q44" s="220"/>
      <c r="R44" s="341"/>
      <c r="S44" s="341"/>
      <c r="T44" s="218"/>
      <c r="U44" s="341"/>
    </row>
    <row r="45" spans="1:21" ht="151.80000000000001">
      <c r="A45" s="217">
        <f t="shared" si="0"/>
        <v>41</v>
      </c>
      <c r="B45" s="340" t="s">
        <v>648</v>
      </c>
      <c r="C45" s="341" t="s">
        <v>649</v>
      </c>
      <c r="D45" s="341" t="s">
        <v>650</v>
      </c>
      <c r="E45" s="341" t="s">
        <v>651</v>
      </c>
      <c r="F45" s="341" t="s">
        <v>652</v>
      </c>
      <c r="G45" s="341" t="s">
        <v>553</v>
      </c>
      <c r="H45" s="341">
        <v>76</v>
      </c>
      <c r="I45" s="341" t="s">
        <v>497</v>
      </c>
      <c r="J45" s="341" t="s">
        <v>497</v>
      </c>
      <c r="K45" s="341" t="s">
        <v>497</v>
      </c>
      <c r="L45" s="341" t="s">
        <v>497</v>
      </c>
      <c r="M45" s="341" t="s">
        <v>549</v>
      </c>
      <c r="N45" s="341" t="s">
        <v>550</v>
      </c>
      <c r="O45" s="218" t="s">
        <v>746</v>
      </c>
      <c r="P45" s="219" t="s">
        <v>551</v>
      </c>
      <c r="Q45" s="220" t="s">
        <v>497</v>
      </c>
      <c r="R45" s="341" t="s">
        <v>750</v>
      </c>
      <c r="S45" s="341" t="s">
        <v>751</v>
      </c>
      <c r="T45" s="341" t="s">
        <v>752</v>
      </c>
      <c r="U45" s="341" t="s">
        <v>551</v>
      </c>
    </row>
    <row r="46" spans="1:21" ht="27.6">
      <c r="A46" s="217">
        <f t="shared" si="0"/>
        <v>42</v>
      </c>
      <c r="B46" s="340" t="s">
        <v>653</v>
      </c>
      <c r="C46" s="341" t="s">
        <v>649</v>
      </c>
      <c r="D46" s="341" t="s">
        <v>650</v>
      </c>
      <c r="E46" s="341"/>
      <c r="F46" s="341" t="s">
        <v>652</v>
      </c>
      <c r="G46" s="341" t="s">
        <v>578</v>
      </c>
      <c r="H46" s="341"/>
      <c r="I46" s="341" t="s">
        <v>497</v>
      </c>
      <c r="J46" s="341" t="s">
        <v>497</v>
      </c>
      <c r="K46" s="341" t="s">
        <v>497</v>
      </c>
      <c r="L46" s="341" t="s">
        <v>497</v>
      </c>
      <c r="M46" s="341"/>
      <c r="N46" s="341"/>
      <c r="O46" s="218"/>
      <c r="P46" s="219"/>
      <c r="Q46" s="220"/>
      <c r="R46" s="341"/>
      <c r="S46" s="341"/>
      <c r="T46" s="341"/>
      <c r="U46" s="341"/>
    </row>
    <row r="47" spans="1:21" ht="27.6">
      <c r="A47" s="217">
        <f t="shared" si="0"/>
        <v>43</v>
      </c>
      <c r="B47" s="340" t="s">
        <v>654</v>
      </c>
      <c r="C47" s="341" t="s">
        <v>649</v>
      </c>
      <c r="D47" s="341" t="s">
        <v>650</v>
      </c>
      <c r="E47" s="341"/>
      <c r="F47" s="341" t="s">
        <v>652</v>
      </c>
      <c r="G47" s="341" t="s">
        <v>578</v>
      </c>
      <c r="H47" s="341"/>
      <c r="I47" s="341" t="s">
        <v>497</v>
      </c>
      <c r="J47" s="341" t="s">
        <v>497</v>
      </c>
      <c r="K47" s="341" t="s">
        <v>497</v>
      </c>
      <c r="L47" s="341" t="s">
        <v>497</v>
      </c>
      <c r="M47" s="341"/>
      <c r="N47" s="341"/>
      <c r="O47" s="218"/>
      <c r="P47" s="219"/>
      <c r="Q47" s="220"/>
      <c r="R47" s="341"/>
      <c r="S47" s="341"/>
      <c r="T47" s="341"/>
      <c r="U47" s="341"/>
    </row>
    <row r="48" spans="1:21" ht="124.2">
      <c r="A48" s="217">
        <f t="shared" si="0"/>
        <v>44</v>
      </c>
      <c r="B48" s="340" t="s">
        <v>655</v>
      </c>
      <c r="C48" s="341" t="s">
        <v>656</v>
      </c>
      <c r="D48" s="341" t="s">
        <v>548</v>
      </c>
      <c r="E48" s="341" t="s">
        <v>657</v>
      </c>
      <c r="F48" s="341" t="s">
        <v>652</v>
      </c>
      <c r="G48" s="341" t="s">
        <v>553</v>
      </c>
      <c r="H48" s="341">
        <v>35</v>
      </c>
      <c r="I48" s="341" t="s">
        <v>497</v>
      </c>
      <c r="J48" s="341" t="s">
        <v>497</v>
      </c>
      <c r="K48" s="341" t="s">
        <v>497</v>
      </c>
      <c r="L48" s="341" t="s">
        <v>497</v>
      </c>
      <c r="M48" s="341" t="s">
        <v>549</v>
      </c>
      <c r="N48" s="341" t="s">
        <v>550</v>
      </c>
      <c r="O48" s="218" t="s">
        <v>746</v>
      </c>
      <c r="P48" s="219" t="s">
        <v>551</v>
      </c>
      <c r="Q48" s="220" t="s">
        <v>497</v>
      </c>
      <c r="R48" s="341" t="s">
        <v>750</v>
      </c>
      <c r="S48" s="341" t="s">
        <v>757</v>
      </c>
      <c r="T48" s="341" t="s">
        <v>752</v>
      </c>
      <c r="U48" s="341" t="s">
        <v>551</v>
      </c>
    </row>
    <row r="49" spans="1:21" ht="28.8" customHeight="1">
      <c r="A49" s="217">
        <f t="shared" si="0"/>
        <v>45</v>
      </c>
      <c r="B49" s="340" t="s">
        <v>658</v>
      </c>
      <c r="C49" s="341" t="s">
        <v>656</v>
      </c>
      <c r="D49" s="341" t="s">
        <v>548</v>
      </c>
      <c r="E49" s="341" t="s">
        <v>659</v>
      </c>
      <c r="F49" s="341" t="s">
        <v>652</v>
      </c>
      <c r="G49" s="341" t="s">
        <v>553</v>
      </c>
      <c r="H49" s="341">
        <v>60</v>
      </c>
      <c r="I49" s="341" t="s">
        <v>497</v>
      </c>
      <c r="J49" s="341" t="s">
        <v>497</v>
      </c>
      <c r="K49" s="341" t="s">
        <v>497</v>
      </c>
      <c r="L49" s="341" t="s">
        <v>497</v>
      </c>
      <c r="M49" s="341" t="s">
        <v>549</v>
      </c>
      <c r="N49" s="341" t="s">
        <v>550</v>
      </c>
      <c r="O49" s="218" t="s">
        <v>746</v>
      </c>
      <c r="P49" s="219" t="s">
        <v>551</v>
      </c>
      <c r="Q49" s="220" t="s">
        <v>497</v>
      </c>
      <c r="R49" s="341" t="s">
        <v>750</v>
      </c>
      <c r="S49" s="341" t="s">
        <v>758</v>
      </c>
      <c r="T49" s="341" t="s">
        <v>752</v>
      </c>
      <c r="U49" s="341" t="s">
        <v>551</v>
      </c>
    </row>
    <row r="50" spans="1:21" ht="96.6">
      <c r="A50" s="217">
        <f t="shared" si="0"/>
        <v>46</v>
      </c>
      <c r="B50" s="340" t="s">
        <v>660</v>
      </c>
      <c r="C50" s="341" t="s">
        <v>547</v>
      </c>
      <c r="D50" s="341" t="s">
        <v>613</v>
      </c>
      <c r="E50" s="341" t="s">
        <v>661</v>
      </c>
      <c r="F50" s="341" t="s">
        <v>652</v>
      </c>
      <c r="G50" s="341" t="s">
        <v>553</v>
      </c>
      <c r="H50" s="341">
        <v>59</v>
      </c>
      <c r="I50" s="341" t="s">
        <v>497</v>
      </c>
      <c r="J50" s="341" t="s">
        <v>497</v>
      </c>
      <c r="K50" s="341" t="s">
        <v>497</v>
      </c>
      <c r="L50" s="341" t="s">
        <v>497</v>
      </c>
      <c r="M50" s="341" t="s">
        <v>549</v>
      </c>
      <c r="N50" s="341" t="s">
        <v>550</v>
      </c>
      <c r="O50" s="218" t="s">
        <v>746</v>
      </c>
      <c r="P50" s="219" t="s">
        <v>754</v>
      </c>
      <c r="Q50" s="220" t="s">
        <v>497</v>
      </c>
      <c r="R50" s="341" t="s">
        <v>760</v>
      </c>
      <c r="S50" s="341" t="s">
        <v>761</v>
      </c>
      <c r="T50" s="341" t="s">
        <v>759</v>
      </c>
      <c r="U50" s="219" t="s">
        <v>754</v>
      </c>
    </row>
    <row r="51" spans="1:21" ht="96.6">
      <c r="A51" s="217">
        <f t="shared" si="0"/>
        <v>47</v>
      </c>
      <c r="B51" s="340" t="s">
        <v>662</v>
      </c>
      <c r="C51" s="341" t="s">
        <v>547</v>
      </c>
      <c r="D51" s="341" t="s">
        <v>613</v>
      </c>
      <c r="E51" s="341" t="s">
        <v>661</v>
      </c>
      <c r="F51" s="341" t="s">
        <v>652</v>
      </c>
      <c r="G51" s="341" t="s">
        <v>553</v>
      </c>
      <c r="H51" s="341">
        <v>43.5</v>
      </c>
      <c r="I51" s="341" t="s">
        <v>497</v>
      </c>
      <c r="J51" s="341" t="s">
        <v>497</v>
      </c>
      <c r="K51" s="341" t="s">
        <v>497</v>
      </c>
      <c r="L51" s="341" t="s">
        <v>497</v>
      </c>
      <c r="M51" s="341" t="s">
        <v>549</v>
      </c>
      <c r="N51" s="341" t="s">
        <v>550</v>
      </c>
      <c r="O51" s="218" t="s">
        <v>746</v>
      </c>
      <c r="P51" s="219" t="s">
        <v>754</v>
      </c>
      <c r="Q51" s="220" t="s">
        <v>497</v>
      </c>
      <c r="R51" s="341" t="s">
        <v>760</v>
      </c>
      <c r="S51" s="341" t="s">
        <v>761</v>
      </c>
      <c r="T51" s="341" t="s">
        <v>759</v>
      </c>
      <c r="U51" s="219" t="s">
        <v>754</v>
      </c>
    </row>
    <row r="52" spans="1:21" ht="82.8">
      <c r="A52" s="217">
        <f t="shared" si="0"/>
        <v>48</v>
      </c>
      <c r="B52" s="340" t="s">
        <v>663</v>
      </c>
      <c r="C52" s="341" t="s">
        <v>612</v>
      </c>
      <c r="D52" s="341" t="s">
        <v>548</v>
      </c>
      <c r="E52" s="341" t="s">
        <v>664</v>
      </c>
      <c r="F52" s="341" t="s">
        <v>665</v>
      </c>
      <c r="G52" s="341" t="s">
        <v>553</v>
      </c>
      <c r="H52" s="341">
        <v>30.5</v>
      </c>
      <c r="I52" s="341" t="s">
        <v>497</v>
      </c>
      <c r="J52" s="341" t="s">
        <v>497</v>
      </c>
      <c r="K52" s="341" t="s">
        <v>497</v>
      </c>
      <c r="L52" s="341" t="s">
        <v>497</v>
      </c>
      <c r="M52" s="341" t="s">
        <v>549</v>
      </c>
      <c r="N52" s="341" t="s">
        <v>550</v>
      </c>
      <c r="O52" s="218" t="s">
        <v>753</v>
      </c>
      <c r="P52" s="219" t="s">
        <v>755</v>
      </c>
      <c r="Q52" s="220" t="s">
        <v>497</v>
      </c>
      <c r="R52" s="341" t="s">
        <v>763</v>
      </c>
      <c r="S52" s="341" t="s">
        <v>764</v>
      </c>
      <c r="T52" s="341" t="s">
        <v>762</v>
      </c>
      <c r="U52" s="219" t="s">
        <v>755</v>
      </c>
    </row>
    <row r="53" spans="1:21" ht="82.8">
      <c r="A53" s="217">
        <f t="shared" si="0"/>
        <v>49</v>
      </c>
      <c r="B53" s="340" t="s">
        <v>663</v>
      </c>
      <c r="C53" s="341" t="s">
        <v>612</v>
      </c>
      <c r="D53" s="341" t="s">
        <v>548</v>
      </c>
      <c r="E53" s="341" t="s">
        <v>666</v>
      </c>
      <c r="F53" s="341" t="s">
        <v>665</v>
      </c>
      <c r="G53" s="341" t="s">
        <v>553</v>
      </c>
      <c r="H53" s="341">
        <v>14</v>
      </c>
      <c r="I53" s="341" t="s">
        <v>497</v>
      </c>
      <c r="J53" s="341" t="s">
        <v>497</v>
      </c>
      <c r="K53" s="341" t="s">
        <v>497</v>
      </c>
      <c r="L53" s="341" t="s">
        <v>497</v>
      </c>
      <c r="M53" s="341" t="s">
        <v>549</v>
      </c>
      <c r="N53" s="341" t="s">
        <v>550</v>
      </c>
      <c r="O53" s="218" t="s">
        <v>753</v>
      </c>
      <c r="P53" s="219" t="s">
        <v>755</v>
      </c>
      <c r="Q53" s="220" t="s">
        <v>497</v>
      </c>
      <c r="R53" s="341" t="s">
        <v>763</v>
      </c>
      <c r="S53" s="341" t="s">
        <v>764</v>
      </c>
      <c r="T53" s="341" t="s">
        <v>762</v>
      </c>
      <c r="U53" s="219" t="s">
        <v>755</v>
      </c>
    </row>
    <row r="54" spans="1:21" ht="69">
      <c r="A54" s="217">
        <f t="shared" si="0"/>
        <v>50</v>
      </c>
      <c r="B54" s="340" t="s">
        <v>667</v>
      </c>
      <c r="C54" s="341" t="s">
        <v>547</v>
      </c>
      <c r="D54" s="341" t="s">
        <v>613</v>
      </c>
      <c r="E54" s="341" t="s">
        <v>668</v>
      </c>
      <c r="F54" s="341" t="s">
        <v>669</v>
      </c>
      <c r="G54" s="341" t="s">
        <v>553</v>
      </c>
      <c r="H54" s="341">
        <v>78.7</v>
      </c>
      <c r="I54" s="341" t="s">
        <v>497</v>
      </c>
      <c r="J54" s="341" t="s">
        <v>497</v>
      </c>
      <c r="K54" s="341" t="s">
        <v>497</v>
      </c>
      <c r="L54" s="341" t="s">
        <v>497</v>
      </c>
      <c r="M54" s="341" t="s">
        <v>549</v>
      </c>
      <c r="N54" s="341" t="s">
        <v>550</v>
      </c>
      <c r="O54" s="218" t="s">
        <v>746</v>
      </c>
      <c r="P54" s="219" t="s">
        <v>754</v>
      </c>
      <c r="Q54" s="220" t="s">
        <v>497</v>
      </c>
      <c r="R54" s="341" t="s">
        <v>765</v>
      </c>
      <c r="S54" s="341" t="s">
        <v>766</v>
      </c>
      <c r="T54" s="341" t="s">
        <v>759</v>
      </c>
      <c r="U54" s="219" t="s">
        <v>754</v>
      </c>
    </row>
    <row r="55" spans="1:21" ht="69">
      <c r="A55" s="217">
        <f t="shared" si="0"/>
        <v>51</v>
      </c>
      <c r="B55" s="340" t="s">
        <v>670</v>
      </c>
      <c r="C55" s="341" t="s">
        <v>547</v>
      </c>
      <c r="D55" s="341" t="s">
        <v>613</v>
      </c>
      <c r="E55" s="341" t="s">
        <v>671</v>
      </c>
      <c r="F55" s="341" t="s">
        <v>669</v>
      </c>
      <c r="G55" s="341" t="s">
        <v>553</v>
      </c>
      <c r="H55" s="341">
        <v>45</v>
      </c>
      <c r="I55" s="341" t="s">
        <v>497</v>
      </c>
      <c r="J55" s="341" t="s">
        <v>497</v>
      </c>
      <c r="K55" s="341" t="s">
        <v>497</v>
      </c>
      <c r="L55" s="341" t="s">
        <v>497</v>
      </c>
      <c r="M55" s="341" t="s">
        <v>549</v>
      </c>
      <c r="N55" s="341" t="s">
        <v>550</v>
      </c>
      <c r="O55" s="218" t="s">
        <v>746</v>
      </c>
      <c r="P55" s="219" t="s">
        <v>754</v>
      </c>
      <c r="Q55" s="220" t="s">
        <v>497</v>
      </c>
      <c r="R55" s="341" t="s">
        <v>767</v>
      </c>
      <c r="S55" s="341" t="s">
        <v>766</v>
      </c>
      <c r="T55" s="341" t="s">
        <v>759</v>
      </c>
      <c r="U55" s="219" t="s">
        <v>754</v>
      </c>
    </row>
    <row r="56" spans="1:21" ht="110.4">
      <c r="A56" s="217">
        <f t="shared" si="0"/>
        <v>52</v>
      </c>
      <c r="B56" s="340" t="s">
        <v>672</v>
      </c>
      <c r="C56" s="341" t="s">
        <v>547</v>
      </c>
      <c r="D56" s="341" t="s">
        <v>613</v>
      </c>
      <c r="E56" s="341" t="s">
        <v>620</v>
      </c>
      <c r="F56" s="341" t="s">
        <v>673</v>
      </c>
      <c r="G56" s="341" t="s">
        <v>553</v>
      </c>
      <c r="H56" s="341">
        <v>49</v>
      </c>
      <c r="I56" s="341" t="s">
        <v>497</v>
      </c>
      <c r="J56" s="341" t="s">
        <v>497</v>
      </c>
      <c r="K56" s="341" t="s">
        <v>497</v>
      </c>
      <c r="L56" s="341" t="s">
        <v>497</v>
      </c>
      <c r="M56" s="341" t="s">
        <v>549</v>
      </c>
      <c r="N56" s="341" t="s">
        <v>550</v>
      </c>
      <c r="O56" s="218" t="s">
        <v>590</v>
      </c>
      <c r="P56" s="219" t="s">
        <v>756</v>
      </c>
      <c r="Q56" s="220" t="s">
        <v>497</v>
      </c>
      <c r="R56" s="341" t="s">
        <v>781</v>
      </c>
      <c r="S56" s="341" t="s">
        <v>780</v>
      </c>
      <c r="T56" s="341" t="s">
        <v>752</v>
      </c>
      <c r="U56" s="219" t="s">
        <v>756</v>
      </c>
    </row>
    <row r="57" spans="1:21" ht="41.4">
      <c r="A57" s="217">
        <f t="shared" si="0"/>
        <v>53</v>
      </c>
      <c r="B57" s="340" t="s">
        <v>674</v>
      </c>
      <c r="C57" s="341" t="s">
        <v>547</v>
      </c>
      <c r="D57" s="341" t="s">
        <v>558</v>
      </c>
      <c r="E57" s="341"/>
      <c r="F57" s="341" t="s">
        <v>675</v>
      </c>
      <c r="G57" s="341" t="s">
        <v>586</v>
      </c>
      <c r="H57" s="341"/>
      <c r="I57" s="341" t="s">
        <v>497</v>
      </c>
      <c r="J57" s="341" t="s">
        <v>497</v>
      </c>
      <c r="K57" s="341" t="s">
        <v>497</v>
      </c>
      <c r="L57" s="341" t="s">
        <v>497</v>
      </c>
      <c r="M57" s="341"/>
      <c r="N57" s="341"/>
      <c r="O57" s="218"/>
      <c r="P57" s="219"/>
      <c r="Q57" s="220"/>
      <c r="R57" s="341"/>
      <c r="S57" s="341"/>
      <c r="T57" s="218"/>
      <c r="U57" s="341"/>
    </row>
    <row r="58" spans="1:21" ht="207">
      <c r="A58" s="217">
        <f t="shared" si="0"/>
        <v>54</v>
      </c>
      <c r="B58" s="340" t="s">
        <v>676</v>
      </c>
      <c r="C58" s="341" t="s">
        <v>547</v>
      </c>
      <c r="D58" s="341" t="s">
        <v>548</v>
      </c>
      <c r="E58" s="341" t="s">
        <v>677</v>
      </c>
      <c r="F58" s="341" t="s">
        <v>675</v>
      </c>
      <c r="G58" s="341" t="s">
        <v>553</v>
      </c>
      <c r="H58" s="341">
        <v>91.5</v>
      </c>
      <c r="I58" s="341" t="s">
        <v>497</v>
      </c>
      <c r="J58" s="341" t="s">
        <v>497</v>
      </c>
      <c r="K58" s="341" t="s">
        <v>497</v>
      </c>
      <c r="L58" s="341" t="s">
        <v>497</v>
      </c>
      <c r="M58" s="341" t="s">
        <v>549</v>
      </c>
      <c r="N58" s="341" t="s">
        <v>550</v>
      </c>
      <c r="O58" s="218" t="s">
        <v>784</v>
      </c>
      <c r="P58" s="219" t="s">
        <v>562</v>
      </c>
      <c r="Q58" s="220" t="s">
        <v>497</v>
      </c>
      <c r="R58" s="341" t="s">
        <v>782</v>
      </c>
      <c r="S58" s="341" t="s">
        <v>783</v>
      </c>
      <c r="T58" s="341" t="s">
        <v>746</v>
      </c>
      <c r="U58" s="341" t="s">
        <v>562</v>
      </c>
    </row>
    <row r="59" spans="1:21" ht="207">
      <c r="A59" s="217">
        <f t="shared" si="0"/>
        <v>55</v>
      </c>
      <c r="B59" s="340" t="s">
        <v>678</v>
      </c>
      <c r="C59" s="341" t="s">
        <v>547</v>
      </c>
      <c r="D59" s="341" t="s">
        <v>548</v>
      </c>
      <c r="E59" s="341" t="s">
        <v>679</v>
      </c>
      <c r="F59" s="341" t="s">
        <v>675</v>
      </c>
      <c r="G59" s="341" t="s">
        <v>553</v>
      </c>
      <c r="H59" s="341">
        <v>58</v>
      </c>
      <c r="I59" s="341" t="s">
        <v>497</v>
      </c>
      <c r="J59" s="341" t="s">
        <v>497</v>
      </c>
      <c r="K59" s="341" t="s">
        <v>497</v>
      </c>
      <c r="L59" s="341" t="s">
        <v>497</v>
      </c>
      <c r="M59" s="341" t="s">
        <v>549</v>
      </c>
      <c r="N59" s="341" t="s">
        <v>550</v>
      </c>
      <c r="O59" s="218" t="s">
        <v>784</v>
      </c>
      <c r="P59" s="219" t="s">
        <v>562</v>
      </c>
      <c r="Q59" s="220" t="s">
        <v>497</v>
      </c>
      <c r="R59" s="341" t="s">
        <v>786</v>
      </c>
      <c r="S59" s="341" t="s">
        <v>787</v>
      </c>
      <c r="T59" s="341" t="s">
        <v>746</v>
      </c>
      <c r="U59" s="341" t="s">
        <v>562</v>
      </c>
    </row>
    <row r="60" spans="1:21" ht="409.6">
      <c r="A60" s="217">
        <f t="shared" si="0"/>
        <v>56</v>
      </c>
      <c r="B60" s="340" t="s">
        <v>680</v>
      </c>
      <c r="C60" s="341" t="s">
        <v>547</v>
      </c>
      <c r="D60" s="341" t="s">
        <v>577</v>
      </c>
      <c r="E60" s="341" t="s">
        <v>681</v>
      </c>
      <c r="F60" s="341" t="s">
        <v>682</v>
      </c>
      <c r="G60" s="341" t="s">
        <v>683</v>
      </c>
      <c r="H60" s="341" t="s">
        <v>774</v>
      </c>
      <c r="I60" s="341" t="s">
        <v>497</v>
      </c>
      <c r="J60" s="341" t="s">
        <v>497</v>
      </c>
      <c r="K60" s="341" t="s">
        <v>497</v>
      </c>
      <c r="L60" s="341" t="s">
        <v>497</v>
      </c>
      <c r="M60" s="341" t="s">
        <v>549</v>
      </c>
      <c r="N60" s="341" t="s">
        <v>716</v>
      </c>
      <c r="O60" s="218" t="s">
        <v>561</v>
      </c>
      <c r="P60" s="219" t="s">
        <v>785</v>
      </c>
      <c r="Q60" s="220" t="s">
        <v>497</v>
      </c>
      <c r="R60" s="341" t="s">
        <v>788</v>
      </c>
      <c r="S60" s="341" t="s">
        <v>789</v>
      </c>
      <c r="T60" s="218" t="s">
        <v>739</v>
      </c>
      <c r="U60" s="341" t="s">
        <v>754</v>
      </c>
    </row>
    <row r="61" spans="1:21" ht="129.6">
      <c r="A61" s="217">
        <f t="shared" si="0"/>
        <v>57</v>
      </c>
      <c r="B61" s="340" t="s">
        <v>684</v>
      </c>
      <c r="C61" s="341" t="s">
        <v>547</v>
      </c>
      <c r="D61" s="341" t="s">
        <v>577</v>
      </c>
      <c r="E61" s="341" t="s">
        <v>685</v>
      </c>
      <c r="F61" s="341" t="s">
        <v>682</v>
      </c>
      <c r="G61" s="341" t="s">
        <v>686</v>
      </c>
      <c r="H61" s="341" t="s">
        <v>78</v>
      </c>
      <c r="I61" s="341" t="s">
        <v>497</v>
      </c>
      <c r="J61" s="341" t="s">
        <v>497</v>
      </c>
      <c r="K61" s="341" t="s">
        <v>497</v>
      </c>
      <c r="L61" s="341" t="s">
        <v>497</v>
      </c>
      <c r="M61" s="341" t="s">
        <v>549</v>
      </c>
      <c r="N61" s="341" t="s">
        <v>716</v>
      </c>
      <c r="O61" s="218" t="s">
        <v>775</v>
      </c>
      <c r="P61" s="219"/>
      <c r="Q61" s="220"/>
      <c r="R61" s="341"/>
      <c r="S61" s="341"/>
      <c r="T61" s="218"/>
      <c r="U61" s="341"/>
    </row>
    <row r="62" spans="1:21" ht="96.6">
      <c r="A62" s="217">
        <f t="shared" si="0"/>
        <v>58</v>
      </c>
      <c r="B62" s="340" t="s">
        <v>687</v>
      </c>
      <c r="C62" s="341" t="s">
        <v>688</v>
      </c>
      <c r="D62" s="341" t="s">
        <v>689</v>
      </c>
      <c r="E62" s="341" t="s">
        <v>690</v>
      </c>
      <c r="F62" s="341" t="s">
        <v>691</v>
      </c>
      <c r="G62" s="341" t="s">
        <v>553</v>
      </c>
      <c r="H62" s="341" t="s">
        <v>776</v>
      </c>
      <c r="I62" s="341" t="s">
        <v>497</v>
      </c>
      <c r="J62" s="341" t="s">
        <v>497</v>
      </c>
      <c r="K62" s="341" t="s">
        <v>497</v>
      </c>
      <c r="L62" s="341" t="s">
        <v>497</v>
      </c>
      <c r="M62" s="341" t="s">
        <v>549</v>
      </c>
      <c r="N62" s="341" t="s">
        <v>550</v>
      </c>
      <c r="O62" s="218">
        <v>45627</v>
      </c>
      <c r="P62" s="341" t="s">
        <v>785</v>
      </c>
      <c r="Q62" s="220" t="s">
        <v>497</v>
      </c>
      <c r="R62" s="341" t="s">
        <v>791</v>
      </c>
      <c r="S62" s="341" t="s">
        <v>792</v>
      </c>
      <c r="T62" s="218" t="s">
        <v>759</v>
      </c>
      <c r="U62" s="341" t="s">
        <v>754</v>
      </c>
    </row>
    <row r="63" spans="1:21" ht="276">
      <c r="A63" s="217">
        <f t="shared" si="0"/>
        <v>59</v>
      </c>
      <c r="B63" s="340" t="s">
        <v>692</v>
      </c>
      <c r="C63" s="341" t="s">
        <v>612</v>
      </c>
      <c r="D63" s="341" t="s">
        <v>650</v>
      </c>
      <c r="E63" s="341" t="s">
        <v>693</v>
      </c>
      <c r="F63" s="341" t="s">
        <v>694</v>
      </c>
      <c r="G63" s="341" t="s">
        <v>553</v>
      </c>
      <c r="H63" s="341">
        <v>71.5</v>
      </c>
      <c r="I63" s="341" t="s">
        <v>497</v>
      </c>
      <c r="J63" s="341" t="s">
        <v>497</v>
      </c>
      <c r="K63" s="341" t="s">
        <v>497</v>
      </c>
      <c r="L63" s="341" t="s">
        <v>497</v>
      </c>
      <c r="M63" s="341" t="s">
        <v>549</v>
      </c>
      <c r="N63" s="341" t="s">
        <v>550</v>
      </c>
      <c r="O63" s="218" t="s">
        <v>561</v>
      </c>
      <c r="P63" s="341" t="s">
        <v>754</v>
      </c>
      <c r="Q63" s="220" t="s">
        <v>497</v>
      </c>
      <c r="R63" s="341" t="s">
        <v>793</v>
      </c>
      <c r="S63" s="341" t="s">
        <v>794</v>
      </c>
      <c r="T63" s="218" t="s">
        <v>790</v>
      </c>
      <c r="U63" s="341" t="s">
        <v>754</v>
      </c>
    </row>
    <row r="64" spans="1:21" ht="96.6">
      <c r="A64" s="217">
        <f t="shared" si="0"/>
        <v>60</v>
      </c>
      <c r="B64" s="340" t="s">
        <v>814</v>
      </c>
      <c r="C64" s="341" t="s">
        <v>547</v>
      </c>
      <c r="D64" s="341" t="s">
        <v>795</v>
      </c>
      <c r="E64" s="341" t="s">
        <v>79</v>
      </c>
      <c r="F64" s="341" t="s">
        <v>312</v>
      </c>
      <c r="G64" s="341" t="s">
        <v>698</v>
      </c>
      <c r="H64" s="341">
        <v>0</v>
      </c>
      <c r="I64" s="341" t="s">
        <v>695</v>
      </c>
      <c r="J64" s="341"/>
      <c r="K64" s="341"/>
      <c r="L64" s="341"/>
      <c r="M64" s="341"/>
      <c r="N64" s="341"/>
      <c r="O64" s="218"/>
      <c r="P64" s="341"/>
      <c r="Q64" s="220"/>
      <c r="R64" s="341"/>
      <c r="S64" s="341"/>
      <c r="T64" s="218"/>
      <c r="U64" s="341"/>
    </row>
    <row r="65" spans="1:21" ht="110.4">
      <c r="A65" s="217">
        <f t="shared" si="0"/>
        <v>61</v>
      </c>
      <c r="B65" s="340" t="s">
        <v>819</v>
      </c>
      <c r="C65" s="341" t="s">
        <v>547</v>
      </c>
      <c r="D65" s="341" t="s">
        <v>796</v>
      </c>
      <c r="E65" s="218" t="s">
        <v>607</v>
      </c>
      <c r="F65" s="341" t="s">
        <v>312</v>
      </c>
      <c r="G65" s="341" t="s">
        <v>697</v>
      </c>
      <c r="H65" s="341" t="s">
        <v>768</v>
      </c>
      <c r="I65" s="341" t="s">
        <v>696</v>
      </c>
      <c r="J65" s="341" t="s">
        <v>497</v>
      </c>
      <c r="K65" s="341" t="s">
        <v>497</v>
      </c>
      <c r="L65" s="341" t="s">
        <v>497</v>
      </c>
      <c r="M65" s="341" t="s">
        <v>549</v>
      </c>
      <c r="N65" s="341" t="s">
        <v>550</v>
      </c>
      <c r="O65" s="218" t="s">
        <v>718</v>
      </c>
      <c r="P65" s="341" t="s">
        <v>777</v>
      </c>
      <c r="Q65" s="220" t="s">
        <v>0</v>
      </c>
      <c r="R65" s="341" t="s">
        <v>0</v>
      </c>
      <c r="S65" s="341" t="s">
        <v>797</v>
      </c>
      <c r="T65" s="218" t="s">
        <v>798</v>
      </c>
      <c r="U65" s="341" t="s">
        <v>799</v>
      </c>
    </row>
    <row r="66" spans="1:21" ht="41.4">
      <c r="A66" s="217">
        <f t="shared" si="0"/>
        <v>62</v>
      </c>
      <c r="B66" s="340" t="s">
        <v>823</v>
      </c>
      <c r="C66" s="341" t="s">
        <v>547</v>
      </c>
      <c r="D66" s="341" t="s">
        <v>548</v>
      </c>
      <c r="E66" s="218" t="s">
        <v>79</v>
      </c>
      <c r="F66" s="341" t="s">
        <v>312</v>
      </c>
      <c r="G66" s="341" t="s">
        <v>698</v>
      </c>
      <c r="H66" s="341" t="s">
        <v>770</v>
      </c>
      <c r="I66" s="341"/>
      <c r="J66" s="341"/>
      <c r="K66" s="341"/>
      <c r="L66" s="341"/>
      <c r="M66" s="341"/>
      <c r="N66" s="341"/>
      <c r="O66" s="218"/>
      <c r="P66" s="341"/>
      <c r="Q66" s="220"/>
      <c r="R66" s="341"/>
      <c r="S66" s="341"/>
      <c r="T66" s="218"/>
      <c r="U66" s="341"/>
    </row>
    <row r="67" spans="1:21" ht="151.80000000000001">
      <c r="A67" s="217">
        <f t="shared" si="0"/>
        <v>63</v>
      </c>
      <c r="B67" s="341" t="s">
        <v>815</v>
      </c>
      <c r="C67" s="341" t="s">
        <v>547</v>
      </c>
      <c r="D67" s="341" t="s">
        <v>802</v>
      </c>
      <c r="E67" s="218" t="s">
        <v>771</v>
      </c>
      <c r="F67" s="341" t="s">
        <v>312</v>
      </c>
      <c r="G67" s="341" t="s">
        <v>699</v>
      </c>
      <c r="H67" s="341">
        <v>60</v>
      </c>
      <c r="I67" s="341" t="s">
        <v>497</v>
      </c>
      <c r="J67" s="341" t="s">
        <v>497</v>
      </c>
      <c r="K67" s="341" t="s">
        <v>497</v>
      </c>
      <c r="L67" s="341" t="s">
        <v>497</v>
      </c>
      <c r="M67" s="341" t="s">
        <v>549</v>
      </c>
      <c r="N67" s="341" t="s">
        <v>550</v>
      </c>
      <c r="O67" s="218" t="s">
        <v>801</v>
      </c>
      <c r="P67" s="341" t="s">
        <v>778</v>
      </c>
      <c r="Q67" s="220" t="s">
        <v>497</v>
      </c>
      <c r="R67" s="341" t="s">
        <v>822</v>
      </c>
      <c r="S67" s="341" t="s">
        <v>803</v>
      </c>
      <c r="T67" s="218" t="s">
        <v>752</v>
      </c>
      <c r="U67" s="341" t="s">
        <v>805</v>
      </c>
    </row>
    <row r="68" spans="1:21" ht="69">
      <c r="A68" s="217">
        <f t="shared" si="0"/>
        <v>64</v>
      </c>
      <c r="B68" s="341" t="s">
        <v>820</v>
      </c>
      <c r="C68" s="341" t="s">
        <v>547</v>
      </c>
      <c r="D68" s="341" t="s">
        <v>800</v>
      </c>
      <c r="E68" s="218" t="s">
        <v>772</v>
      </c>
      <c r="F68" s="341" t="s">
        <v>312</v>
      </c>
      <c r="G68" s="341" t="s">
        <v>697</v>
      </c>
      <c r="H68" s="341" t="s">
        <v>80</v>
      </c>
      <c r="I68" s="341" t="s">
        <v>497</v>
      </c>
      <c r="J68" s="341" t="s">
        <v>497</v>
      </c>
      <c r="K68" s="341" t="s">
        <v>497</v>
      </c>
      <c r="L68" s="341" t="s">
        <v>497</v>
      </c>
      <c r="M68" s="341" t="s">
        <v>549</v>
      </c>
      <c r="N68" s="341" t="s">
        <v>550</v>
      </c>
      <c r="O68" s="218" t="s">
        <v>708</v>
      </c>
      <c r="P68" s="341" t="s">
        <v>779</v>
      </c>
      <c r="Q68" s="220" t="s">
        <v>0</v>
      </c>
      <c r="R68" s="341" t="s">
        <v>821</v>
      </c>
      <c r="S68" s="341" t="s">
        <v>803</v>
      </c>
      <c r="T68" s="218" t="s">
        <v>804</v>
      </c>
      <c r="U68" s="341" t="s">
        <v>805</v>
      </c>
    </row>
    <row r="69" spans="1:21" ht="27.6">
      <c r="A69" s="217">
        <f t="shared" si="0"/>
        <v>65</v>
      </c>
      <c r="B69" s="341" t="s">
        <v>818</v>
      </c>
      <c r="C69" s="341" t="s">
        <v>547</v>
      </c>
      <c r="D69" s="341" t="s">
        <v>548</v>
      </c>
      <c r="E69" s="218"/>
      <c r="F69" s="341" t="s">
        <v>312</v>
      </c>
      <c r="G69" s="341" t="s">
        <v>700</v>
      </c>
      <c r="H69" s="341"/>
      <c r="I69" s="341" t="s">
        <v>497</v>
      </c>
      <c r="J69" s="341" t="s">
        <v>497</v>
      </c>
      <c r="K69" s="341" t="s">
        <v>497</v>
      </c>
      <c r="L69" s="341" t="s">
        <v>497</v>
      </c>
      <c r="M69" s="341"/>
      <c r="N69" s="341"/>
      <c r="O69" s="218"/>
      <c r="P69" s="341"/>
      <c r="Q69" s="220"/>
      <c r="R69" s="341"/>
      <c r="S69" s="341"/>
      <c r="T69" s="218"/>
      <c r="U69" s="341"/>
    </row>
    <row r="70" spans="1:21" ht="179.4">
      <c r="A70" s="217">
        <f t="shared" ref="A70:A71" si="1">ROW()-4</f>
        <v>66</v>
      </c>
      <c r="B70" s="341" t="s">
        <v>817</v>
      </c>
      <c r="C70" s="341" t="s">
        <v>547</v>
      </c>
      <c r="D70" s="341" t="s">
        <v>548</v>
      </c>
      <c r="E70" s="218" t="s">
        <v>773</v>
      </c>
      <c r="F70" s="341" t="s">
        <v>312</v>
      </c>
      <c r="G70" s="341" t="s">
        <v>701</v>
      </c>
      <c r="H70" s="341" t="s">
        <v>81</v>
      </c>
      <c r="I70" s="341" t="s">
        <v>497</v>
      </c>
      <c r="J70" s="341" t="s">
        <v>497</v>
      </c>
      <c r="K70" s="341" t="s">
        <v>497</v>
      </c>
      <c r="L70" s="341" t="s">
        <v>497</v>
      </c>
      <c r="M70" s="341" t="s">
        <v>549</v>
      </c>
      <c r="N70" s="341" t="s">
        <v>550</v>
      </c>
      <c r="O70" s="218" t="s">
        <v>773</v>
      </c>
      <c r="P70" s="341" t="s">
        <v>809</v>
      </c>
      <c r="Q70" s="220" t="s">
        <v>497</v>
      </c>
      <c r="R70" s="341" t="s">
        <v>812</v>
      </c>
      <c r="S70" s="341" t="s">
        <v>806</v>
      </c>
      <c r="T70" s="218" t="s">
        <v>808</v>
      </c>
      <c r="U70" s="341" t="s">
        <v>809</v>
      </c>
    </row>
    <row r="71" spans="1:21" ht="86.4">
      <c r="A71" s="217">
        <f t="shared" si="1"/>
        <v>67</v>
      </c>
      <c r="B71" s="341" t="s">
        <v>816</v>
      </c>
      <c r="C71" s="341" t="s">
        <v>547</v>
      </c>
      <c r="D71" s="341" t="s">
        <v>650</v>
      </c>
      <c r="E71" s="218" t="s">
        <v>82</v>
      </c>
      <c r="F71" s="341" t="s">
        <v>769</v>
      </c>
      <c r="G71" s="341" t="s">
        <v>813</v>
      </c>
      <c r="H71" s="341" t="s">
        <v>83</v>
      </c>
      <c r="I71" s="341" t="s">
        <v>497</v>
      </c>
      <c r="J71" s="341" t="s">
        <v>497</v>
      </c>
      <c r="K71" s="341" t="s">
        <v>497</v>
      </c>
      <c r="L71" s="341" t="s">
        <v>497</v>
      </c>
      <c r="M71" s="341" t="s">
        <v>549</v>
      </c>
      <c r="N71" s="341" t="s">
        <v>550</v>
      </c>
      <c r="O71" s="218" t="s">
        <v>690</v>
      </c>
      <c r="P71" s="341" t="s">
        <v>754</v>
      </c>
      <c r="Q71" s="220" t="s">
        <v>497</v>
      </c>
      <c r="R71" s="341" t="s">
        <v>811</v>
      </c>
      <c r="S71" s="341" t="s">
        <v>807</v>
      </c>
      <c r="T71" s="218" t="s">
        <v>810</v>
      </c>
      <c r="U71" s="341" t="s">
        <v>755</v>
      </c>
    </row>
    <row r="72" spans="1:21" ht="15">
      <c r="A72" s="222"/>
      <c r="B72" s="222"/>
      <c r="C72" s="222"/>
      <c r="D72" s="222"/>
      <c r="E72" s="222"/>
      <c r="F72" s="222"/>
      <c r="G72" s="222"/>
      <c r="H72" s="222"/>
      <c r="I72" s="222"/>
      <c r="J72" s="222"/>
      <c r="K72" s="222"/>
      <c r="L72" s="222"/>
      <c r="M72" s="222"/>
      <c r="N72" s="222"/>
      <c r="O72" s="222"/>
      <c r="P72" s="222"/>
      <c r="Q72" s="223"/>
      <c r="R72" s="221"/>
      <c r="S72" s="221"/>
      <c r="T72" s="222"/>
      <c r="U72" s="222"/>
    </row>
    <row r="73" spans="1:21" ht="15">
      <c r="A73" s="222"/>
      <c r="B73" s="222"/>
      <c r="C73" s="222"/>
      <c r="D73" s="222"/>
      <c r="E73" s="222"/>
      <c r="F73" s="222"/>
      <c r="G73" s="222"/>
      <c r="H73" s="222"/>
      <c r="I73" s="222"/>
      <c r="J73" s="222"/>
      <c r="K73" s="222"/>
      <c r="L73" s="222"/>
      <c r="M73" s="222"/>
      <c r="N73" s="222"/>
      <c r="O73" s="222"/>
      <c r="P73" s="222"/>
      <c r="Q73" s="223"/>
      <c r="R73" s="221"/>
      <c r="S73" s="221"/>
      <c r="T73" s="222"/>
      <c r="U73" s="222"/>
    </row>
    <row r="74" spans="1:21" ht="15">
      <c r="A74" s="222"/>
      <c r="B74" s="222"/>
      <c r="C74" s="222"/>
      <c r="D74" s="222"/>
      <c r="E74" s="222"/>
      <c r="F74" s="222"/>
      <c r="G74" s="222"/>
      <c r="H74" s="222"/>
      <c r="I74" s="222"/>
      <c r="J74" s="222"/>
      <c r="K74" s="222"/>
      <c r="L74" s="222"/>
      <c r="M74" s="222"/>
      <c r="N74" s="222"/>
      <c r="O74" s="222"/>
      <c r="P74" s="222"/>
      <c r="Q74" s="223"/>
      <c r="R74" s="221"/>
      <c r="S74" s="221"/>
      <c r="T74" s="222"/>
      <c r="U74" s="222"/>
    </row>
    <row r="75" spans="1:21" ht="15">
      <c r="A75" s="222"/>
      <c r="B75" s="222"/>
      <c r="C75" s="222"/>
      <c r="D75" s="222"/>
      <c r="E75" s="222"/>
      <c r="F75" s="222"/>
      <c r="G75" s="222"/>
      <c r="H75" s="222"/>
      <c r="I75" s="222"/>
      <c r="J75" s="222"/>
      <c r="K75" s="222"/>
      <c r="L75" s="222"/>
      <c r="M75" s="222"/>
      <c r="N75" s="222"/>
      <c r="O75" s="222"/>
      <c r="P75" s="222"/>
      <c r="Q75" s="223"/>
      <c r="R75" s="221"/>
      <c r="S75" s="221"/>
      <c r="T75" s="222"/>
      <c r="U75" s="222"/>
    </row>
    <row r="76" spans="1:21" ht="15">
      <c r="A76" s="222"/>
      <c r="B76" s="222"/>
      <c r="C76" s="222"/>
      <c r="D76" s="222"/>
      <c r="E76" s="222"/>
      <c r="F76" s="222"/>
      <c r="G76" s="222"/>
      <c r="H76" s="222"/>
      <c r="I76" s="222"/>
      <c r="J76" s="222"/>
      <c r="K76" s="222"/>
      <c r="L76" s="222"/>
      <c r="M76" s="222"/>
      <c r="N76" s="222"/>
      <c r="O76" s="222"/>
      <c r="P76" s="222"/>
      <c r="Q76" s="223"/>
      <c r="R76" s="221"/>
      <c r="S76" s="221"/>
      <c r="T76" s="222"/>
      <c r="U76" s="222"/>
    </row>
    <row r="77" spans="1:21" ht="15">
      <c r="A77" s="222"/>
      <c r="B77" s="222"/>
      <c r="C77" s="222"/>
      <c r="D77" s="222"/>
      <c r="E77" s="222"/>
      <c r="F77" s="222"/>
      <c r="G77" s="222"/>
      <c r="H77" s="222"/>
      <c r="I77" s="222"/>
      <c r="J77" s="222"/>
      <c r="K77" s="222"/>
      <c r="L77" s="222"/>
      <c r="M77" s="222"/>
      <c r="N77" s="222"/>
      <c r="O77" s="222"/>
      <c r="P77" s="222"/>
      <c r="Q77" s="223"/>
      <c r="R77" s="221"/>
      <c r="S77" s="221"/>
      <c r="T77" s="222"/>
      <c r="U77" s="222"/>
    </row>
    <row r="78" spans="1:21" ht="15">
      <c r="A78" s="222"/>
      <c r="B78" s="222"/>
      <c r="C78" s="222"/>
      <c r="D78" s="222"/>
      <c r="E78" s="222"/>
      <c r="F78" s="222"/>
      <c r="G78" s="222"/>
      <c r="H78" s="222"/>
      <c r="I78" s="222"/>
      <c r="J78" s="222"/>
      <c r="K78" s="222"/>
      <c r="L78" s="222"/>
      <c r="M78" s="222"/>
      <c r="N78" s="222"/>
      <c r="O78" s="222"/>
      <c r="P78" s="222"/>
      <c r="Q78" s="223"/>
      <c r="R78" s="221"/>
      <c r="S78" s="221"/>
      <c r="T78" s="222"/>
      <c r="U78" s="222"/>
    </row>
    <row r="79" spans="1:21" ht="15">
      <c r="A79" s="222"/>
      <c r="B79" s="222"/>
      <c r="C79" s="222"/>
      <c r="D79" s="222"/>
      <c r="E79" s="222"/>
      <c r="F79" s="222"/>
      <c r="G79" s="222"/>
      <c r="H79" s="222"/>
      <c r="I79" s="222"/>
      <c r="J79" s="222"/>
      <c r="K79" s="222"/>
      <c r="L79" s="222"/>
      <c r="M79" s="222"/>
      <c r="N79" s="222"/>
      <c r="O79" s="222"/>
      <c r="P79" s="222"/>
      <c r="Q79" s="223"/>
      <c r="R79" s="221"/>
      <c r="S79" s="221"/>
      <c r="T79" s="222"/>
      <c r="U79" s="222"/>
    </row>
    <row r="80" spans="1:21" ht="15">
      <c r="A80" s="222"/>
      <c r="B80" s="222"/>
      <c r="C80" s="222"/>
      <c r="D80" s="222"/>
      <c r="E80" s="222"/>
      <c r="F80" s="222"/>
      <c r="G80" s="222"/>
      <c r="H80" s="222"/>
      <c r="I80" s="222"/>
      <c r="J80" s="222"/>
      <c r="K80" s="222"/>
      <c r="L80" s="222"/>
      <c r="M80" s="222"/>
      <c r="N80" s="222"/>
      <c r="O80" s="222"/>
      <c r="P80" s="222"/>
      <c r="Q80" s="223"/>
      <c r="R80" s="221"/>
      <c r="S80" s="221"/>
      <c r="T80" s="222"/>
      <c r="U80" s="222"/>
    </row>
    <row r="81" spans="1:21" ht="15">
      <c r="A81" s="222"/>
      <c r="B81" s="222"/>
      <c r="C81" s="222"/>
      <c r="D81" s="222"/>
      <c r="E81" s="222"/>
      <c r="F81" s="222"/>
      <c r="G81" s="222"/>
      <c r="H81" s="222"/>
      <c r="I81" s="222"/>
      <c r="J81" s="222"/>
      <c r="K81" s="222"/>
      <c r="L81" s="222"/>
      <c r="M81" s="222"/>
      <c r="N81" s="222"/>
      <c r="O81" s="222"/>
      <c r="P81" s="222"/>
      <c r="Q81" s="223"/>
      <c r="R81" s="221"/>
      <c r="S81" s="221"/>
      <c r="T81" s="222"/>
      <c r="U81" s="222"/>
    </row>
    <row r="82" spans="1:21" ht="15">
      <c r="A82" s="222"/>
      <c r="B82" s="222"/>
      <c r="C82" s="222"/>
      <c r="D82" s="222"/>
      <c r="E82" s="222"/>
      <c r="F82" s="222"/>
      <c r="G82" s="222"/>
      <c r="H82" s="222"/>
      <c r="I82" s="222"/>
      <c r="J82" s="222"/>
      <c r="K82" s="222"/>
      <c r="L82" s="222"/>
      <c r="M82" s="222"/>
      <c r="N82" s="222"/>
      <c r="O82" s="222"/>
      <c r="P82" s="222"/>
      <c r="Q82" s="223"/>
      <c r="R82" s="221"/>
      <c r="S82" s="221"/>
      <c r="T82" s="222"/>
      <c r="U82" s="222"/>
    </row>
    <row r="83" spans="1:21" ht="15">
      <c r="A83" s="222"/>
      <c r="B83" s="222"/>
      <c r="C83" s="222"/>
      <c r="D83" s="222"/>
      <c r="E83" s="222"/>
      <c r="F83" s="222"/>
      <c r="G83" s="222"/>
      <c r="H83" s="222"/>
      <c r="I83" s="222"/>
      <c r="J83" s="222"/>
      <c r="K83" s="222"/>
      <c r="L83" s="222"/>
      <c r="M83" s="222"/>
      <c r="N83" s="222"/>
      <c r="O83" s="222"/>
      <c r="P83" s="222"/>
      <c r="Q83" s="223"/>
      <c r="R83" s="221"/>
      <c r="S83" s="221"/>
      <c r="T83" s="222"/>
      <c r="U83" s="222"/>
    </row>
    <row r="84" spans="1:21" ht="15">
      <c r="A84" s="222"/>
      <c r="B84" s="222"/>
      <c r="C84" s="222"/>
      <c r="D84" s="222"/>
      <c r="E84" s="222"/>
      <c r="F84" s="222"/>
      <c r="G84" s="222"/>
      <c r="H84" s="222"/>
      <c r="I84" s="222"/>
      <c r="J84" s="222"/>
      <c r="K84" s="222"/>
      <c r="L84" s="222"/>
      <c r="M84" s="222"/>
      <c r="N84" s="222"/>
      <c r="O84" s="222"/>
      <c r="P84" s="222"/>
      <c r="Q84" s="223"/>
      <c r="R84" s="221"/>
      <c r="S84" s="221"/>
      <c r="T84" s="222"/>
      <c r="U84" s="222"/>
    </row>
    <row r="85" spans="1:21" ht="15">
      <c r="A85" s="222"/>
      <c r="B85" s="222"/>
      <c r="C85" s="222"/>
      <c r="D85" s="222"/>
      <c r="E85" s="222"/>
      <c r="F85" s="222"/>
      <c r="G85" s="222"/>
      <c r="H85" s="222"/>
      <c r="I85" s="222"/>
      <c r="J85" s="222"/>
      <c r="K85" s="222"/>
      <c r="L85" s="222"/>
      <c r="M85" s="222"/>
      <c r="N85" s="222"/>
      <c r="O85" s="222"/>
      <c r="P85" s="222"/>
      <c r="Q85" s="223"/>
      <c r="R85" s="221"/>
      <c r="S85" s="221"/>
      <c r="T85" s="222"/>
      <c r="U85" s="222"/>
    </row>
    <row r="86" spans="1:21" ht="15">
      <c r="A86" s="222"/>
      <c r="B86" s="222"/>
      <c r="C86" s="222"/>
      <c r="D86" s="222"/>
      <c r="E86" s="222"/>
      <c r="F86" s="222"/>
      <c r="G86" s="222"/>
      <c r="H86" s="222"/>
      <c r="I86" s="222"/>
      <c r="J86" s="222"/>
      <c r="K86" s="222"/>
      <c r="L86" s="222"/>
      <c r="M86" s="222"/>
      <c r="N86" s="222"/>
      <c r="O86" s="222"/>
      <c r="P86" s="222"/>
      <c r="Q86" s="223"/>
      <c r="R86" s="221"/>
      <c r="S86" s="221"/>
      <c r="T86" s="222"/>
      <c r="U86" s="222"/>
    </row>
    <row r="87" spans="1:21" ht="15">
      <c r="A87" s="222"/>
      <c r="B87" s="222"/>
      <c r="C87" s="222"/>
      <c r="D87" s="222"/>
      <c r="E87" s="222"/>
      <c r="F87" s="222"/>
      <c r="G87" s="222"/>
      <c r="H87" s="222"/>
      <c r="I87" s="222"/>
      <c r="J87" s="222"/>
      <c r="K87" s="222"/>
      <c r="L87" s="222"/>
      <c r="M87" s="222"/>
      <c r="N87" s="222"/>
      <c r="O87" s="222"/>
      <c r="P87" s="222"/>
      <c r="Q87" s="223"/>
      <c r="R87" s="221"/>
      <c r="S87" s="221"/>
      <c r="T87" s="222"/>
      <c r="U87" s="222"/>
    </row>
    <row r="88" spans="1:21" ht="15">
      <c r="A88" s="222"/>
      <c r="B88" s="222"/>
      <c r="C88" s="222"/>
      <c r="D88" s="222"/>
      <c r="E88" s="222"/>
      <c r="F88" s="222"/>
      <c r="G88" s="222"/>
      <c r="H88" s="222"/>
      <c r="I88" s="222"/>
      <c r="J88" s="222"/>
      <c r="K88" s="222"/>
      <c r="L88" s="222"/>
      <c r="M88" s="222"/>
      <c r="N88" s="222"/>
      <c r="O88" s="222"/>
      <c r="P88" s="222"/>
      <c r="Q88" s="223"/>
      <c r="R88" s="221"/>
      <c r="S88" s="221"/>
      <c r="T88" s="222"/>
      <c r="U88" s="222"/>
    </row>
    <row r="89" spans="1:21" ht="15">
      <c r="A89" s="222"/>
      <c r="B89" s="222"/>
      <c r="C89" s="222"/>
      <c r="D89" s="222"/>
      <c r="E89" s="222"/>
      <c r="F89" s="222"/>
      <c r="G89" s="222"/>
      <c r="H89" s="222"/>
      <c r="I89" s="222"/>
      <c r="J89" s="222"/>
      <c r="K89" s="222"/>
      <c r="L89" s="222"/>
      <c r="M89" s="222"/>
      <c r="N89" s="222"/>
      <c r="O89" s="222"/>
      <c r="P89" s="222"/>
      <c r="Q89" s="223"/>
      <c r="R89" s="221"/>
      <c r="S89" s="221"/>
      <c r="T89" s="222"/>
      <c r="U89" s="222"/>
    </row>
    <row r="90" spans="1:21" ht="15">
      <c r="A90" s="222"/>
      <c r="B90" s="222"/>
      <c r="C90" s="222"/>
      <c r="D90" s="222"/>
      <c r="E90" s="222"/>
      <c r="F90" s="222"/>
      <c r="G90" s="222"/>
      <c r="H90" s="222"/>
      <c r="I90" s="222"/>
      <c r="J90" s="222"/>
      <c r="K90" s="222"/>
      <c r="L90" s="222"/>
      <c r="M90" s="222"/>
      <c r="N90" s="222"/>
      <c r="O90" s="222"/>
      <c r="P90" s="222"/>
      <c r="Q90" s="223"/>
      <c r="R90" s="221"/>
      <c r="S90" s="221"/>
      <c r="T90" s="222"/>
      <c r="U90" s="222"/>
    </row>
    <row r="91" spans="1:21" ht="15">
      <c r="A91" s="222"/>
      <c r="B91" s="222"/>
      <c r="C91" s="222"/>
      <c r="D91" s="222"/>
      <c r="E91" s="222"/>
      <c r="F91" s="222"/>
      <c r="G91" s="222"/>
      <c r="H91" s="222"/>
      <c r="I91" s="222"/>
      <c r="J91" s="222"/>
      <c r="K91" s="222"/>
      <c r="L91" s="222"/>
      <c r="M91" s="222"/>
      <c r="N91" s="222"/>
      <c r="O91" s="222"/>
      <c r="P91" s="222"/>
      <c r="Q91" s="223"/>
      <c r="R91" s="221"/>
      <c r="S91" s="221"/>
      <c r="T91" s="222"/>
      <c r="U91" s="222"/>
    </row>
    <row r="92" spans="1:21" ht="15">
      <c r="A92" s="222"/>
      <c r="B92" s="222"/>
      <c r="C92" s="222"/>
      <c r="D92" s="222"/>
      <c r="E92" s="222"/>
      <c r="F92" s="222"/>
      <c r="G92" s="222"/>
      <c r="H92" s="222"/>
      <c r="I92" s="222"/>
      <c r="J92" s="222"/>
      <c r="K92" s="222"/>
      <c r="L92" s="222"/>
      <c r="M92" s="222"/>
      <c r="N92" s="222"/>
      <c r="O92" s="222"/>
      <c r="P92" s="222"/>
      <c r="Q92" s="223"/>
      <c r="R92" s="221"/>
      <c r="S92" s="221"/>
      <c r="T92" s="222"/>
      <c r="U92" s="222"/>
    </row>
    <row r="93" spans="1:21" ht="15">
      <c r="A93" s="222"/>
      <c r="B93" s="222"/>
      <c r="C93" s="222"/>
      <c r="D93" s="222"/>
      <c r="E93" s="222"/>
      <c r="F93" s="222"/>
      <c r="G93" s="222"/>
      <c r="H93" s="222"/>
      <c r="I93" s="222"/>
      <c r="J93" s="222"/>
      <c r="K93" s="222"/>
      <c r="L93" s="222"/>
      <c r="M93" s="222"/>
      <c r="N93" s="222"/>
      <c r="O93" s="222"/>
      <c r="P93" s="222"/>
      <c r="Q93" s="223"/>
      <c r="R93" s="221"/>
      <c r="S93" s="221"/>
      <c r="T93" s="222"/>
      <c r="U93" s="222"/>
    </row>
    <row r="94" spans="1:21" ht="15">
      <c r="A94" s="222"/>
      <c r="B94" s="222"/>
      <c r="C94" s="222"/>
      <c r="D94" s="222"/>
      <c r="E94" s="222"/>
      <c r="F94" s="222"/>
      <c r="G94" s="222"/>
      <c r="H94" s="222"/>
      <c r="I94" s="222"/>
      <c r="J94" s="222"/>
      <c r="K94" s="222"/>
      <c r="L94" s="222"/>
      <c r="M94" s="222"/>
      <c r="N94" s="222"/>
      <c r="O94" s="222"/>
      <c r="P94" s="222"/>
      <c r="Q94" s="223"/>
      <c r="R94" s="221"/>
      <c r="S94" s="221"/>
      <c r="T94" s="222"/>
      <c r="U94" s="222"/>
    </row>
    <row r="95" spans="1:21" ht="15">
      <c r="A95" s="222"/>
      <c r="B95" s="222"/>
      <c r="C95" s="222"/>
      <c r="D95" s="222"/>
      <c r="E95" s="222"/>
      <c r="F95" s="222"/>
      <c r="G95" s="222"/>
      <c r="H95" s="222"/>
      <c r="I95" s="222"/>
      <c r="J95" s="222"/>
      <c r="K95" s="222"/>
      <c r="L95" s="222"/>
      <c r="M95" s="222"/>
      <c r="N95" s="222"/>
      <c r="O95" s="222"/>
      <c r="P95" s="222"/>
      <c r="Q95" s="223"/>
      <c r="R95" s="221"/>
      <c r="S95" s="221"/>
      <c r="T95" s="222"/>
      <c r="U95" s="222"/>
    </row>
    <row r="96" spans="1:21" ht="15">
      <c r="A96" s="222"/>
      <c r="B96" s="222"/>
      <c r="C96" s="222"/>
      <c r="D96" s="222"/>
      <c r="E96" s="222"/>
      <c r="F96" s="222"/>
      <c r="G96" s="222"/>
      <c r="H96" s="222"/>
      <c r="I96" s="222"/>
      <c r="J96" s="222"/>
      <c r="K96" s="222"/>
      <c r="L96" s="222"/>
      <c r="M96" s="222"/>
      <c r="N96" s="222"/>
      <c r="O96" s="222"/>
      <c r="P96" s="222"/>
      <c r="Q96" s="223"/>
      <c r="R96" s="221"/>
      <c r="S96" s="221"/>
      <c r="T96" s="222"/>
      <c r="U96" s="222"/>
    </row>
    <row r="97" spans="1:21" ht="15">
      <c r="A97" s="222"/>
      <c r="B97" s="222"/>
      <c r="C97" s="222"/>
      <c r="D97" s="222"/>
      <c r="E97" s="222"/>
      <c r="F97" s="222"/>
      <c r="G97" s="222"/>
      <c r="H97" s="222"/>
      <c r="I97" s="222"/>
      <c r="J97" s="222"/>
      <c r="K97" s="222"/>
      <c r="L97" s="222"/>
      <c r="M97" s="222"/>
      <c r="N97" s="222"/>
      <c r="O97" s="222"/>
      <c r="P97" s="222"/>
      <c r="Q97" s="223"/>
      <c r="R97" s="221"/>
      <c r="S97" s="221"/>
      <c r="T97" s="222"/>
      <c r="U97" s="222"/>
    </row>
    <row r="98" spans="1:21" ht="15">
      <c r="A98" s="222"/>
      <c r="B98" s="222"/>
      <c r="C98" s="222"/>
      <c r="D98" s="222"/>
      <c r="E98" s="222"/>
      <c r="F98" s="222"/>
      <c r="G98" s="222"/>
      <c r="H98" s="222"/>
      <c r="I98" s="222"/>
      <c r="J98" s="222"/>
      <c r="K98" s="222"/>
      <c r="L98" s="222"/>
      <c r="M98" s="222"/>
      <c r="N98" s="222"/>
      <c r="O98" s="222"/>
      <c r="P98" s="222"/>
      <c r="Q98" s="223"/>
      <c r="R98" s="221"/>
      <c r="S98" s="221"/>
      <c r="T98" s="222"/>
      <c r="U98" s="222"/>
    </row>
    <row r="99" spans="1:21" ht="15">
      <c r="A99" s="222"/>
      <c r="B99" s="222"/>
      <c r="C99" s="222"/>
      <c r="D99" s="222"/>
      <c r="E99" s="222"/>
      <c r="F99" s="222"/>
      <c r="G99" s="222"/>
      <c r="H99" s="222"/>
      <c r="I99" s="222"/>
      <c r="J99" s="222"/>
      <c r="K99" s="222"/>
      <c r="L99" s="222"/>
      <c r="M99" s="222"/>
      <c r="N99" s="222"/>
      <c r="O99" s="222"/>
      <c r="P99" s="222"/>
      <c r="Q99" s="223"/>
      <c r="R99" s="221"/>
      <c r="S99" s="221"/>
      <c r="T99" s="222"/>
      <c r="U99" s="222"/>
    </row>
    <row r="100" spans="1:21" ht="15">
      <c r="A100" s="222"/>
      <c r="B100" s="222"/>
      <c r="C100" s="222"/>
      <c r="D100" s="222"/>
      <c r="E100" s="222"/>
      <c r="F100" s="222"/>
      <c r="G100" s="222"/>
      <c r="H100" s="222"/>
      <c r="I100" s="222"/>
      <c r="J100" s="222"/>
      <c r="K100" s="222"/>
      <c r="L100" s="222"/>
      <c r="M100" s="222"/>
      <c r="N100" s="222"/>
      <c r="O100" s="222"/>
      <c r="P100" s="222"/>
      <c r="Q100" s="223"/>
      <c r="R100" s="221"/>
      <c r="S100" s="221"/>
      <c r="T100" s="222"/>
      <c r="U100" s="222"/>
    </row>
    <row r="101" spans="1:21" ht="15">
      <c r="A101" s="222"/>
      <c r="B101" s="222"/>
      <c r="C101" s="222"/>
      <c r="D101" s="222"/>
      <c r="E101" s="222"/>
      <c r="F101" s="222"/>
      <c r="G101" s="222"/>
      <c r="H101" s="222"/>
      <c r="I101" s="222"/>
      <c r="J101" s="222"/>
      <c r="K101" s="222"/>
      <c r="L101" s="222"/>
      <c r="M101" s="222"/>
      <c r="N101" s="222"/>
      <c r="O101" s="222"/>
      <c r="P101" s="222"/>
      <c r="Q101" s="223"/>
      <c r="R101" s="221"/>
      <c r="S101" s="221"/>
      <c r="T101" s="222"/>
      <c r="U101" s="222"/>
    </row>
    <row r="102" spans="1:21" ht="15">
      <c r="A102" s="222"/>
      <c r="B102" s="222"/>
      <c r="C102" s="222"/>
      <c r="D102" s="222"/>
      <c r="E102" s="222"/>
      <c r="F102" s="222"/>
      <c r="G102" s="222"/>
      <c r="H102" s="222"/>
      <c r="I102" s="222"/>
      <c r="J102" s="222"/>
      <c r="K102" s="222"/>
      <c r="L102" s="222"/>
      <c r="M102" s="222"/>
      <c r="N102" s="222"/>
      <c r="O102" s="222"/>
      <c r="P102" s="222"/>
      <c r="Q102" s="223"/>
      <c r="R102" s="221"/>
      <c r="S102" s="221"/>
      <c r="T102" s="222"/>
      <c r="U102" s="222"/>
    </row>
    <row r="103" spans="1:21" ht="15">
      <c r="A103" s="222"/>
      <c r="B103" s="222"/>
      <c r="C103" s="222"/>
      <c r="D103" s="222"/>
      <c r="E103" s="222"/>
      <c r="F103" s="222"/>
      <c r="G103" s="222"/>
      <c r="H103" s="222"/>
      <c r="I103" s="222"/>
      <c r="J103" s="222"/>
      <c r="K103" s="222"/>
      <c r="L103" s="222"/>
      <c r="M103" s="222"/>
      <c r="N103" s="222"/>
      <c r="O103" s="222"/>
      <c r="P103" s="222"/>
      <c r="Q103" s="223"/>
      <c r="R103" s="221"/>
      <c r="S103" s="221"/>
      <c r="T103" s="222"/>
      <c r="U103" s="222"/>
    </row>
    <row r="104" spans="1:21" ht="15">
      <c r="A104" s="222"/>
      <c r="B104" s="222"/>
      <c r="C104" s="222"/>
      <c r="D104" s="222"/>
      <c r="E104" s="222"/>
      <c r="F104" s="222"/>
      <c r="G104" s="222"/>
      <c r="H104" s="222"/>
      <c r="I104" s="222"/>
      <c r="J104" s="222"/>
      <c r="K104" s="222"/>
      <c r="L104" s="222"/>
      <c r="M104" s="222"/>
      <c r="N104" s="222"/>
      <c r="O104" s="222"/>
      <c r="P104" s="222"/>
      <c r="Q104" s="223"/>
      <c r="R104" s="221"/>
      <c r="S104" s="221"/>
      <c r="T104" s="222"/>
      <c r="U104" s="222"/>
    </row>
    <row r="105" spans="1:21" ht="15">
      <c r="A105" s="222"/>
      <c r="B105" s="222"/>
      <c r="C105" s="222"/>
      <c r="D105" s="222"/>
      <c r="E105" s="222"/>
      <c r="F105" s="222"/>
      <c r="G105" s="222"/>
      <c r="H105" s="222"/>
      <c r="I105" s="222"/>
      <c r="J105" s="222"/>
      <c r="K105" s="222"/>
      <c r="L105" s="222"/>
      <c r="M105" s="222"/>
      <c r="N105" s="222"/>
      <c r="O105" s="222"/>
      <c r="P105" s="222"/>
      <c r="Q105" s="223"/>
      <c r="R105" s="221"/>
      <c r="S105" s="221"/>
      <c r="T105" s="222"/>
      <c r="U105" s="222"/>
    </row>
    <row r="106" spans="1:21" ht="15">
      <c r="A106" s="222"/>
      <c r="B106" s="222"/>
      <c r="C106" s="222"/>
      <c r="D106" s="222"/>
      <c r="E106" s="222"/>
      <c r="F106" s="222"/>
      <c r="G106" s="222"/>
      <c r="H106" s="222"/>
      <c r="I106" s="222"/>
      <c r="J106" s="222"/>
      <c r="K106" s="222"/>
      <c r="L106" s="222"/>
      <c r="M106" s="222"/>
      <c r="N106" s="222"/>
      <c r="O106" s="222"/>
      <c r="P106" s="222"/>
      <c r="Q106" s="223"/>
      <c r="R106" s="221"/>
      <c r="S106" s="221"/>
      <c r="T106" s="222"/>
      <c r="U106" s="222"/>
    </row>
    <row r="107" spans="1:21" ht="15">
      <c r="A107" s="222"/>
      <c r="B107" s="222"/>
      <c r="C107" s="222"/>
      <c r="D107" s="222"/>
      <c r="E107" s="222"/>
      <c r="F107" s="222"/>
      <c r="G107" s="222"/>
      <c r="H107" s="222"/>
      <c r="I107" s="222"/>
      <c r="J107" s="222"/>
      <c r="K107" s="222"/>
      <c r="L107" s="222"/>
      <c r="M107" s="222"/>
      <c r="N107" s="222"/>
      <c r="O107" s="222"/>
      <c r="P107" s="222"/>
      <c r="Q107" s="223"/>
      <c r="R107" s="221"/>
      <c r="S107" s="221"/>
      <c r="T107" s="222"/>
      <c r="U107" s="222"/>
    </row>
    <row r="108" spans="1:21" ht="15">
      <c r="A108" s="222"/>
      <c r="B108" s="222"/>
      <c r="C108" s="222"/>
      <c r="D108" s="222"/>
      <c r="E108" s="222"/>
      <c r="F108" s="222"/>
      <c r="G108" s="222"/>
      <c r="H108" s="222"/>
      <c r="I108" s="222"/>
      <c r="J108" s="222"/>
      <c r="K108" s="222"/>
      <c r="L108" s="222"/>
      <c r="M108" s="222"/>
      <c r="N108" s="222"/>
      <c r="O108" s="222"/>
      <c r="P108" s="222"/>
      <c r="Q108" s="223"/>
      <c r="R108" s="221"/>
      <c r="S108" s="221"/>
      <c r="T108" s="222"/>
      <c r="U108" s="222"/>
    </row>
  </sheetData>
  <mergeCells count="4">
    <mergeCell ref="A1:H1"/>
    <mergeCell ref="A3:F3"/>
    <mergeCell ref="G3:N3"/>
    <mergeCell ref="O3:U3"/>
  </mergeCells>
  <dataValidations disablePrompts="1" count="2">
    <dataValidation allowBlank="1" showInputMessage="1" sqref="H16:H17" xr:uid="{C99091D9-9E26-4F3E-9A9B-77DC79AFC222}"/>
    <dataValidation type="list" allowBlank="1" showInputMessage="1" showErrorMessage="1" sqref="G1:G2" xr:uid="{B76EC3DB-0566-4512-884B-631C5A50B70A}">
      <formula1>#REF!</formula1>
    </dataValidation>
  </dataValidation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3</vt:i4>
      </vt:variant>
    </vt:vector>
  </HeadingPairs>
  <TitlesOfParts>
    <vt:vector size="11" baseType="lpstr">
      <vt:lpstr>Definitions</vt:lpstr>
      <vt:lpstr>Environmental</vt:lpstr>
      <vt:lpstr>Social</vt:lpstr>
      <vt:lpstr>Governance</vt:lpstr>
      <vt:lpstr>Economic</vt:lpstr>
      <vt:lpstr>List of ISO 14001Certified Co.</vt:lpstr>
      <vt:lpstr>List of ISO 45001Certified Co.</vt:lpstr>
      <vt:lpstr>List of TSFs disclosure</vt:lpstr>
      <vt:lpstr>Environmental!OLE_LINK305</vt:lpstr>
      <vt:lpstr>Environmental!OLE_LINK322</vt:lpstr>
      <vt:lpstr>Social!OLE_LINK334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Yuhong Chen</dc:creator>
  <cp:lastModifiedBy>Yuhong Chen</cp:lastModifiedBy>
  <dcterms:created xsi:type="dcterms:W3CDTF">2015-06-05T18:17:00Z</dcterms:created>
  <dcterms:modified xsi:type="dcterms:W3CDTF">2025-03-27T09:46:16Z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7D3C755D49A440A9BAD96292BBA00F0A_13</vt:lpwstr>
  </property>
</Properties>
</file>